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defaultThemeVersion="166925"/>
  <mc:AlternateContent xmlns:mc="http://schemas.openxmlformats.org/markup-compatibility/2006">
    <mc:Choice Requires="x15">
      <x15ac:absPath xmlns:x15ac="http://schemas.microsoft.com/office/spreadsheetml/2010/11/ac" url="F:\5.22 REIMS Doc travail\Version 14-01-22 Bertagnolio-Emptaz E33\B-Grille d'évaluation\"/>
    </mc:Choice>
  </mc:AlternateContent>
  <xr:revisionPtr revIDLastSave="0" documentId="13_ncr:1_{4F1A3701-D4E1-45DA-9E5B-8C1A67FAE43A}" xr6:coauthVersionLast="47" xr6:coauthVersionMax="47" xr10:uidLastSave="{00000000-0000-0000-0000-000000000000}"/>
  <workbookProtection workbookAlgorithmName="SHA-512" workbookHashValue="UmarWJXbAt07VphRkpwnApNE01I+OnQ88p5njUAtMuws94Q+wkm0/zeeNCMivtkFngrNv6nzzQiOmHdujWKNcA==" workbookSaltValue="ZcvEmJClSxiVSLlyGn231A==" workbookSpinCount="100000" lockStructure="1"/>
  <bookViews>
    <workbookView xWindow="-108" yWindow="-108" windowWidth="23256" windowHeight="12576" xr2:uid="{00000000-000D-0000-FFFF-FFFF00000000}"/>
  </bookViews>
  <sheets>
    <sheet name="Feuil1" sheetId="1" r:id="rId1"/>
    <sheet name="Feuil2" sheetId="2" state="hidden" r:id="rId2"/>
  </sheet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2" l="1"/>
  <c r="D6" i="2" s="1"/>
  <c r="F7" i="2"/>
  <c r="D7" i="2" s="1"/>
  <c r="F8" i="2"/>
  <c r="D8" i="2" s="1"/>
  <c r="F11" i="2"/>
  <c r="F12" i="2"/>
  <c r="D12" i="2" s="1"/>
  <c r="F16" i="2"/>
  <c r="D16" i="2" s="1"/>
  <c r="F18" i="2"/>
  <c r="D18" i="2" s="1"/>
  <c r="F20" i="2"/>
  <c r="F21" i="2"/>
  <c r="D21" i="2" s="1"/>
  <c r="F22" i="2"/>
  <c r="D22" i="2" s="1"/>
  <c r="F24" i="2"/>
  <c r="D24" i="2" s="1"/>
  <c r="F25" i="2"/>
  <c r="D25" i="2" s="1"/>
  <c r="F27" i="2"/>
  <c r="D27" i="2" s="1"/>
  <c r="F28" i="2"/>
  <c r="D28" i="2" s="1"/>
  <c r="F29" i="2"/>
  <c r="D29" i="2" s="1"/>
  <c r="F30" i="2"/>
  <c r="D30" i="2" s="1"/>
  <c r="F31" i="2"/>
  <c r="D31" i="2" s="1"/>
  <c r="F32" i="2"/>
  <c r="D32" i="2" s="1"/>
  <c r="F34" i="2"/>
  <c r="D34" i="2" s="1"/>
  <c r="F35" i="2"/>
  <c r="D35" i="2" s="1"/>
  <c r="F37" i="2"/>
  <c r="D37" i="2" s="1"/>
  <c r="F40" i="2"/>
  <c r="D40" i="2" s="1"/>
  <c r="F41" i="2"/>
  <c r="D41" i="2" s="1"/>
  <c r="F42" i="2"/>
  <c r="D42" i="2" s="1"/>
  <c r="F47" i="2"/>
  <c r="D47" i="2" s="1"/>
  <c r="F48" i="2"/>
  <c r="D48" i="2" s="1"/>
  <c r="F52" i="2"/>
  <c r="D52" i="2" s="1"/>
  <c r="F9" i="2"/>
  <c r="D9" i="2" s="1"/>
  <c r="D11" i="2"/>
  <c r="F13" i="2"/>
  <c r="D13" i="2" s="1"/>
  <c r="F14" i="2"/>
  <c r="D14" i="2" s="1"/>
  <c r="F15" i="2"/>
  <c r="D15" i="2" s="1"/>
  <c r="F17" i="2"/>
  <c r="D17" i="2" s="1"/>
  <c r="D20" i="2"/>
  <c r="F36" i="2"/>
  <c r="D36" i="2" s="1"/>
  <c r="F38" i="2"/>
  <c r="D38" i="2" s="1"/>
  <c r="F44" i="2"/>
  <c r="D44" i="2" s="1"/>
  <c r="F45" i="2"/>
  <c r="D45" i="2" s="1"/>
  <c r="F46" i="2"/>
  <c r="D46" i="2" s="1"/>
  <c r="F50" i="2"/>
  <c r="D50" i="2" s="1"/>
  <c r="F51" i="2"/>
  <c r="D51" i="2" s="1"/>
  <c r="F53" i="2"/>
  <c r="D53" i="2" s="1"/>
  <c r="F55" i="2"/>
  <c r="D55" i="2" s="1"/>
  <c r="F56" i="2"/>
  <c r="D56" i="2" s="1"/>
  <c r="F57" i="2"/>
  <c r="D57" i="2" s="1"/>
  <c r="F58" i="2"/>
  <c r="D58" i="2" s="1"/>
  <c r="D5" i="2"/>
  <c r="C3" i="2" l="1"/>
  <c r="I11" i="2"/>
  <c r="I12" i="2"/>
  <c r="I13" i="2"/>
  <c r="I14" i="2"/>
  <c r="I16" i="2"/>
  <c r="I17" i="2"/>
  <c r="I18" i="2"/>
  <c r="I20" i="2"/>
  <c r="I21" i="2"/>
  <c r="I22" i="2"/>
  <c r="I24" i="2"/>
  <c r="I25" i="2"/>
  <c r="I27" i="2"/>
  <c r="I28" i="2"/>
  <c r="I29" i="2"/>
  <c r="I30" i="2"/>
  <c r="I31" i="2"/>
  <c r="I32" i="2"/>
  <c r="I34" i="2"/>
  <c r="I35" i="2"/>
  <c r="I36" i="2"/>
  <c r="I37" i="2"/>
  <c r="I38" i="2"/>
  <c r="I40" i="2"/>
  <c r="I41" i="2"/>
  <c r="I44" i="2"/>
  <c r="I45" i="2"/>
  <c r="I47" i="2"/>
  <c r="I50" i="2"/>
  <c r="I57" i="2"/>
  <c r="H6" i="2"/>
  <c r="G6" i="2" s="1"/>
  <c r="H8" i="2"/>
  <c r="G8" i="2" s="1"/>
  <c r="H9" i="2"/>
  <c r="G9" i="2" s="1"/>
  <c r="H11" i="2"/>
  <c r="G11" i="2" s="1"/>
  <c r="H12" i="2"/>
  <c r="G12" i="2" s="1"/>
  <c r="H13" i="2"/>
  <c r="G13" i="2" s="1"/>
  <c r="H14" i="2"/>
  <c r="G14" i="2" s="1"/>
  <c r="H16" i="2"/>
  <c r="G16" i="2" s="1"/>
  <c r="H17" i="2"/>
  <c r="G17" i="2" s="1"/>
  <c r="H18" i="2"/>
  <c r="G18" i="2" s="1"/>
  <c r="H20" i="2"/>
  <c r="G20" i="2" s="1"/>
  <c r="H21" i="2"/>
  <c r="G21" i="2" s="1"/>
  <c r="H22" i="2"/>
  <c r="G22" i="2" s="1"/>
  <c r="H24" i="2"/>
  <c r="G24" i="2" s="1"/>
  <c r="H25" i="2"/>
  <c r="G25" i="2" s="1"/>
  <c r="H27" i="2"/>
  <c r="G27" i="2" s="1"/>
  <c r="H28" i="2"/>
  <c r="G28" i="2" s="1"/>
  <c r="H29" i="2"/>
  <c r="G29" i="2" s="1"/>
  <c r="H30" i="2"/>
  <c r="G30" i="2" s="1"/>
  <c r="H31" i="2"/>
  <c r="G31" i="2" s="1"/>
  <c r="H32" i="2"/>
  <c r="G32" i="2" s="1"/>
  <c r="H34" i="2"/>
  <c r="G34" i="2" s="1"/>
  <c r="H35" i="2"/>
  <c r="G35" i="2" s="1"/>
  <c r="H36" i="2"/>
  <c r="G36" i="2" s="1"/>
  <c r="H37" i="2"/>
  <c r="G37" i="2" s="1"/>
  <c r="H38" i="2"/>
  <c r="G38" i="2" s="1"/>
  <c r="H40" i="2"/>
  <c r="G40" i="2" s="1"/>
  <c r="H41" i="2"/>
  <c r="G41" i="2" s="1"/>
  <c r="H44" i="2"/>
  <c r="G44" i="2" s="1"/>
  <c r="H45" i="2"/>
  <c r="G45" i="2" s="1"/>
  <c r="H47" i="2"/>
  <c r="G47" i="2" s="1"/>
  <c r="H50" i="2"/>
  <c r="G50" i="2" s="1"/>
  <c r="H57" i="2"/>
  <c r="G57" i="2" s="1"/>
  <c r="H56" i="2"/>
  <c r="G56" i="2" s="1"/>
  <c r="I55" i="2"/>
  <c r="H52" i="2"/>
  <c r="G52" i="2" s="1"/>
  <c r="I53" i="2"/>
  <c r="H42" i="2"/>
  <c r="G42" i="2" s="1"/>
  <c r="I42" i="2" l="1"/>
  <c r="H55" i="2"/>
  <c r="G55" i="2" s="1"/>
  <c r="H53" i="2"/>
  <c r="G53" i="2" s="1"/>
  <c r="I56" i="2"/>
  <c r="I48" i="2"/>
  <c r="H48" i="2"/>
  <c r="G48" i="2" s="1"/>
  <c r="H51" i="2"/>
  <c r="G51" i="2" s="1"/>
  <c r="H46" i="2"/>
  <c r="G46" i="2" s="1"/>
  <c r="I52" i="2"/>
  <c r="H15" i="2"/>
  <c r="G15" i="2" s="1"/>
  <c r="I15" i="2"/>
  <c r="H7" i="2"/>
  <c r="G7" i="2" s="1"/>
  <c r="I58" i="2"/>
  <c r="F3" i="2"/>
  <c r="H58" i="2"/>
  <c r="I46" i="2" l="1"/>
  <c r="D43" i="2"/>
  <c r="I51" i="2"/>
  <c r="D49" i="2"/>
  <c r="D54" i="2"/>
  <c r="G58" i="2"/>
  <c r="B44" i="2"/>
  <c r="B50" i="2"/>
  <c r="B46" i="2"/>
  <c r="B57" i="2"/>
  <c r="B56" i="2"/>
  <c r="B55" i="2"/>
  <c r="B52" i="2"/>
  <c r="B51" i="2"/>
  <c r="B45" i="2"/>
  <c r="B27" i="2"/>
  <c r="B37" i="2" l="1"/>
  <c r="B32" i="2"/>
  <c r="B35" i="2"/>
  <c r="D33" i="2"/>
  <c r="B40" i="2"/>
  <c r="B42" i="2"/>
  <c r="B29" i="2"/>
  <c r="B41" i="2"/>
  <c r="D39" i="2"/>
  <c r="B36" i="2"/>
  <c r="B34" i="2"/>
  <c r="B22" i="2"/>
  <c r="B28" i="2"/>
  <c r="B30" i="2"/>
  <c r="D26" i="2"/>
  <c r="D19" i="2"/>
  <c r="B20" i="2"/>
  <c r="B24" i="2"/>
  <c r="B21" i="2"/>
  <c r="B25" i="2"/>
  <c r="D23" i="2"/>
  <c r="H5" i="2" l="1"/>
  <c r="H3" i="2" l="1"/>
  <c r="B8" i="2"/>
  <c r="I8" i="2"/>
  <c r="B7" i="2"/>
  <c r="B6" i="2"/>
  <c r="I6" i="2"/>
  <c r="B9" i="2"/>
  <c r="I9" i="2"/>
  <c r="I7" i="2"/>
  <c r="B5" i="2"/>
  <c r="I5" i="2"/>
  <c r="B11" i="2"/>
  <c r="G3" i="2"/>
  <c r="D10" i="2" l="1"/>
  <c r="D4" i="2"/>
  <c r="D3" i="2" l="1"/>
  <c r="J3" i="2" l="1"/>
  <c r="K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Midoux Freddy</author>
    <author>poste</author>
  </authors>
  <commentList>
    <comment ref="C1" authorId="0" shapeId="0" xr:uid="{00000000-0006-0000-0100-000001000000}">
      <text>
        <r>
          <rPr>
            <b/>
            <sz val="12"/>
            <color indexed="81"/>
            <rFont val="Calibri"/>
            <family val="2"/>
            <scheme val="minor"/>
          </rPr>
          <t xml:space="preserve">Poids 
des compétences
intermédiaires  </t>
        </r>
      </text>
    </comment>
    <comment ref="E1" authorId="0" shapeId="0" xr:uid="{00000000-0006-0000-0100-000002000000}">
      <text>
        <r>
          <rPr>
            <b/>
            <sz val="12"/>
            <color indexed="81"/>
            <rFont val="Calibri"/>
            <family val="2"/>
            <scheme val="minor"/>
          </rPr>
          <t>Nombre total de compétences 
évaluables sur cette 
grille</t>
        </r>
      </text>
    </comment>
    <comment ref="F1" authorId="0" shapeId="0" xr:uid="{00000000-0006-0000-0100-000003000000}">
      <text>
        <r>
          <rPr>
            <b/>
            <sz val="12"/>
            <color indexed="81"/>
            <rFont val="Calibri"/>
            <family val="2"/>
            <scheme val="minor"/>
          </rPr>
          <t xml:space="preserve">Nombre total de compétences 
NON  évaluées </t>
        </r>
      </text>
    </comment>
    <comment ref="G1" authorId="0" shapeId="0" xr:uid="{00000000-0006-0000-0100-000004000000}">
      <text>
        <r>
          <rPr>
            <b/>
            <sz val="12"/>
            <color indexed="81"/>
            <rFont val="Calibri"/>
            <family val="2"/>
            <scheme val="minor"/>
          </rPr>
          <t xml:space="preserve">Nombre total de compétences évaluées 
sur cette grille
</t>
        </r>
      </text>
    </comment>
    <comment ref="H1" authorId="0" shapeId="0" xr:uid="{00000000-0006-0000-0100-000005000000}">
      <text>
        <r>
          <rPr>
            <b/>
            <sz val="8"/>
            <color indexed="81"/>
            <rFont val="Tahoma"/>
            <family val="2"/>
          </rPr>
          <t>Compétences 
évaluées sur cette grille = 1 
déclenche la notation</t>
        </r>
      </text>
    </comment>
    <comment ref="C3" authorId="1" shapeId="0" xr:uid="{00000000-0006-0000-0100-000006000000}">
      <text>
        <r>
          <rPr>
            <b/>
            <sz val="12"/>
            <color indexed="81"/>
            <rFont val="Calibri"/>
            <family val="2"/>
            <scheme val="minor"/>
          </rPr>
          <t xml:space="preserve">Vérification de la répartition 
du poid des compétences intermédiaires = 100%
</t>
        </r>
      </text>
    </comment>
  </commentList>
</comments>
</file>

<file path=xl/sharedStrings.xml><?xml version="1.0" encoding="utf-8"?>
<sst xmlns="http://schemas.openxmlformats.org/spreadsheetml/2006/main" count="89" uniqueCount="86">
  <si>
    <t>N° Candidat :</t>
  </si>
  <si>
    <t>--</t>
  </si>
  <si>
    <t>-</t>
  </si>
  <si>
    <t>+</t>
  </si>
  <si>
    <t>++</t>
  </si>
  <si>
    <t>POIDS</t>
  </si>
  <si>
    <t xml:space="preserve">Note brute </t>
  </si>
  <si>
    <t>Total des compétences</t>
  </si>
  <si>
    <t>Nbres non évaluées</t>
  </si>
  <si>
    <t>Nbres évaluées</t>
  </si>
  <si>
    <t>Compétences validées</t>
  </si>
  <si>
    <t>Niveau de validation</t>
  </si>
  <si>
    <t>Note:</t>
  </si>
  <si>
    <t xml:space="preserve">Note fini </t>
  </si>
  <si>
    <t>C1.4 : relever et réceptionner une situation de chantier</t>
  </si>
  <si>
    <t>C4.1 : organiser et mettre en sécurité la zone d’intervention</t>
  </si>
  <si>
    <t xml:space="preserve">C4.2 : contrôler la conformité des supports et des ouvrages </t>
  </si>
  <si>
    <t xml:space="preserve">C4.4 : préparer, adapter, ajuster les ouvrages </t>
  </si>
  <si>
    <t xml:space="preserve">C4.5 : conduire les opérations de pose sur chantier </t>
  </si>
  <si>
    <t>C4.6 : installer les équipements techniques, les accessoires</t>
  </si>
  <si>
    <t>C4.7 : assurer les opérations de finition périphériques à l’ouvrage</t>
  </si>
  <si>
    <t>C4.8 : gérer la dépose des ouvrages et l’environnement du chantier</t>
  </si>
  <si>
    <t xml:space="preserve">C5.1 : assurer la maintenance périodique des ouvrages </t>
  </si>
  <si>
    <t xml:space="preserve">Les matériels et machines préparés correspondent aux besoins. </t>
  </si>
  <si>
    <t xml:space="preserve">L’ensemble est préparé sans erreur. </t>
  </si>
  <si>
    <t xml:space="preserve">L’organisation du poste et de son environnement est conforme aux données et aux règles d’ergonomie. 
Le P.P.S.P.S. est respecté. </t>
  </si>
  <si>
    <t xml:space="preserve">Les locaux et les biens sont correctement protégés. </t>
  </si>
  <si>
    <t xml:space="preserve">L’installation des moyens d’accès  et des échafaudages est conforme et adaptée à la situation du chantier. </t>
  </si>
  <si>
    <t xml:space="preserve">Les équipements de protection individuels sont correctement utilisés. </t>
  </si>
  <si>
    <t xml:space="preserve">Les matériels sont désinstallés conformément aux procédures et consignes de sécurité. </t>
  </si>
  <si>
    <t xml:space="preserve">Les matériels, machines et outillages sont contrôlés, rangés pour une nouvelle utilisation. </t>
  </si>
  <si>
    <t xml:space="preserve">Les caractéristiques des ouvrages et produits sont conformes. 
La procédure de réception est fiable. </t>
  </si>
  <si>
    <t xml:space="preserve">Les référentiels existants et les réservations sont correctement identifiés et vérifiés. </t>
  </si>
  <si>
    <t xml:space="preserve">Les différentes contraintes sont identifiées et prises en compte. </t>
  </si>
  <si>
    <t xml:space="preserve">Les tracés sont effectués avec méthode et sont justes. </t>
  </si>
  <si>
    <t>La distribution est juste. 
Les quantités sont exactes. 
Les risques de déformation ou de dégradation sont pris en compte lors du stockage provisoire.</t>
  </si>
  <si>
    <t xml:space="preserve">Les ouvrages sont correctement préparés et assemblés. </t>
  </si>
  <si>
    <t xml:space="preserve">Le positionnement de l’ouvrage est conforme aux plans et/ou instructions. </t>
  </si>
  <si>
    <t xml:space="preserve">Les réglages respectent les conditions fonctionnelles de l’ouvrage. </t>
  </si>
  <si>
    <t xml:space="preserve">Le maintien en position est conforme aux contraintes et spécifications. </t>
  </si>
  <si>
    <t xml:space="preserve">Le positionnement des fixations est effectué sans erreur. </t>
  </si>
  <si>
    <t xml:space="preserve">L'ajustage est correct. </t>
  </si>
  <si>
    <t xml:space="preserve">Les fixations sont correctement posées. </t>
  </si>
  <si>
    <t>Les produits d'étanchéité sont convenablement appliqués.</t>
  </si>
  <si>
    <t>Les fixations respectent les contraintes imposées.</t>
  </si>
  <si>
    <t xml:space="preserve">Le bon fonctionnement de l’ouvrage est assuré. </t>
  </si>
  <si>
    <t xml:space="preserve">Les équipements sont correctement préparés. </t>
  </si>
  <si>
    <t>Les cotes de pose sont respectées.</t>
  </si>
  <si>
    <t xml:space="preserve">La pose respecte les critères esthétiques, fonctionnels et mécaniques. </t>
  </si>
  <si>
    <t xml:space="preserve">Toutes les opérations sont recensées. </t>
  </si>
  <si>
    <t xml:space="preserve">La protection des ouvrages et de la zone d'intervention est efficace et adaptée. </t>
  </si>
  <si>
    <t xml:space="preserve">La préparation des supports permet l'application des produits. </t>
  </si>
  <si>
    <t xml:space="preserve">Les opérations de finition sont bien exécutées. 
L’esthétique est respectée. </t>
  </si>
  <si>
    <t>Le nettoyage est correctement effectué.</t>
  </si>
  <si>
    <t xml:space="preserve">La désinstallation est parfaitement maîtrisée. </t>
  </si>
  <si>
    <t xml:space="preserve">Le tri sélectif des déchets est effectué suivant la réglementation en vigueur 
Les ouvrages à revaloriser et à réemployer sont stockés suivant les consignes. </t>
  </si>
  <si>
    <t xml:space="preserve">L’évacuation est effectuée avec les moyens adaptés. </t>
  </si>
  <si>
    <t xml:space="preserve">Le diagnostic est pertinent. La panne est identifiée. </t>
  </si>
  <si>
    <t xml:space="preserve">Les organes à entretenir sont repérées et correspondent au contrat de maintenance. 
La localisation des organes se fait en toute sécurité.  </t>
  </si>
  <si>
    <t xml:space="preserve">Les habillages et accessoires sont démontés sans détérioration et leurs emplacements sont repérés. 
Le remplacement des éléments défectueux est adapté.  
Les points de graissage sont identifiés et la lubrification est correctement effectuée. 
Après remontage, essais effectués, l’ouvrage retrouve sa fonctionnalité et sa configuration d’origine. </t>
  </si>
  <si>
    <t>Les données sont correctement identifiées.</t>
  </si>
  <si>
    <t>Les relevés sont effectués avec exactitude</t>
  </si>
  <si>
    <t xml:space="preserve">Les éléments consignés  permettent de qualifier les supports. 
Les écarts constatés sont signalés. </t>
  </si>
  <si>
    <t xml:space="preserve">Les positions sont convenablement repérées. </t>
  </si>
  <si>
    <t>Les contraintes sont clairement définies.</t>
  </si>
  <si>
    <t>C1.4</t>
  </si>
  <si>
    <t>C4.1</t>
  </si>
  <si>
    <t>C4.2</t>
  </si>
  <si>
    <t>C4.3</t>
  </si>
  <si>
    <t>C4.4</t>
  </si>
  <si>
    <t>C4.5</t>
  </si>
  <si>
    <t>C4.6</t>
  </si>
  <si>
    <t>C4.7</t>
  </si>
  <si>
    <t>C4.8</t>
  </si>
  <si>
    <t>C5.1</t>
  </si>
  <si>
    <t>Appréciations :</t>
  </si>
  <si>
    <t xml:space="preserve">NOM :                          Prénom :                                                                  signature : </t>
  </si>
  <si>
    <t>Date:</t>
  </si>
  <si>
    <t>Grille d'évaluation épreuve E33</t>
  </si>
  <si>
    <r>
      <rPr>
        <b/>
        <sz val="14"/>
        <rFont val="Calibri"/>
        <family val="2"/>
        <scheme val="minor"/>
      </rPr>
      <t>--</t>
    </r>
    <r>
      <rPr>
        <sz val="14"/>
        <rFont val="Calibri"/>
        <family val="2"/>
        <scheme val="minor"/>
      </rPr>
      <t xml:space="preserve">   Travail non effectué
</t>
    </r>
    <r>
      <rPr>
        <b/>
        <sz val="14"/>
        <rFont val="Calibri"/>
        <family val="2"/>
        <scheme val="minor"/>
      </rPr>
      <t>-</t>
    </r>
    <r>
      <rPr>
        <sz val="14"/>
        <rFont val="Calibri"/>
        <family val="2"/>
        <scheme val="minor"/>
      </rPr>
      <t xml:space="preserve">     Non acquis
</t>
    </r>
    <r>
      <rPr>
        <b/>
        <sz val="14"/>
        <rFont val="Calibri"/>
        <family val="2"/>
        <scheme val="minor"/>
      </rPr>
      <t>+</t>
    </r>
    <r>
      <rPr>
        <sz val="14"/>
        <rFont val="Calibri"/>
        <family val="2"/>
        <scheme val="minor"/>
      </rPr>
      <t xml:space="preserve">    En cours d'acquisition
</t>
    </r>
    <r>
      <rPr>
        <b/>
        <sz val="14"/>
        <rFont val="Calibri"/>
        <family val="2"/>
        <scheme val="minor"/>
      </rPr>
      <t xml:space="preserve">++  </t>
    </r>
    <r>
      <rPr>
        <sz val="14"/>
        <rFont val="Calibri"/>
        <family val="2"/>
        <scheme val="minor"/>
      </rPr>
      <t>Acquis</t>
    </r>
  </si>
  <si>
    <t>La casquette</t>
  </si>
  <si>
    <t>Etagère centrale</t>
  </si>
  <si>
    <t>Encadrement</t>
  </si>
  <si>
    <t>Plan vasque</t>
  </si>
  <si>
    <t>Cellule de pose</t>
  </si>
  <si>
    <t xml:space="preserve">C4.3 : implanter, distribuer les ouvrages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</si>
</sst>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3" x14ac:knownFonts="1">
    <font>
      <sz val="11"/>
      <color theme="1"/>
      <name val="Calibri"/>
      <family val="2"/>
      <scheme val="minor"/>
    </font>
    <font>
      <b/>
      <i/>
      <sz val="10"/>
      <color theme="1"/>
      <name val="Arial"/>
      <family val="2"/>
    </font>
    <font>
      <sz val="10"/>
      <color theme="1"/>
      <name val="Arial"/>
      <family val="2"/>
    </font>
    <font>
      <sz val="14"/>
      <color theme="1"/>
      <name val="Calibri"/>
      <family val="2"/>
      <scheme val="minor"/>
    </font>
    <font>
      <sz val="11"/>
      <color theme="1"/>
      <name val="Calibri"/>
      <family val="2"/>
      <scheme val="minor"/>
    </font>
    <font>
      <sz val="10"/>
      <name val="Calibri"/>
      <family val="2"/>
      <scheme val="minor"/>
    </font>
    <font>
      <sz val="10"/>
      <color rgb="FF3F0EF2"/>
      <name val="Arial"/>
      <family val="2"/>
    </font>
    <font>
      <sz val="16"/>
      <color rgb="FF3F0EF2"/>
      <name val="Calibri"/>
      <family val="2"/>
      <scheme val="minor"/>
    </font>
    <font>
      <b/>
      <sz val="10"/>
      <color rgb="FF3F0EF2"/>
      <name val="Arial"/>
      <family val="2"/>
    </font>
    <font>
      <b/>
      <sz val="14"/>
      <color rgb="FFFF0000"/>
      <name val="Calibri"/>
      <family val="2"/>
      <scheme val="minor"/>
    </font>
    <font>
      <b/>
      <sz val="14"/>
      <color rgb="FF3F0EF2"/>
      <name val="Calibri"/>
      <family val="2"/>
      <scheme val="minor"/>
    </font>
    <font>
      <sz val="10"/>
      <color rgb="FF3F0EF2"/>
      <name val="Calibri"/>
      <family val="2"/>
      <scheme val="minor"/>
    </font>
    <font>
      <b/>
      <u/>
      <sz val="11"/>
      <color rgb="FFFF0000"/>
      <name val="Calibri"/>
      <family val="2"/>
      <scheme val="minor"/>
    </font>
    <font>
      <sz val="9"/>
      <color rgb="FF3F0EF2"/>
      <name val="Arial"/>
      <family val="2"/>
    </font>
    <font>
      <b/>
      <sz val="12"/>
      <color indexed="81"/>
      <name val="Calibri"/>
      <family val="2"/>
      <scheme val="minor"/>
    </font>
    <font>
      <b/>
      <sz val="8"/>
      <color indexed="81"/>
      <name val="Tahoma"/>
      <family val="2"/>
    </font>
    <font>
      <b/>
      <sz val="14"/>
      <color theme="4"/>
      <name val="Calibri"/>
      <family val="2"/>
      <scheme val="minor"/>
    </font>
    <font>
      <sz val="14"/>
      <name val="Calibri"/>
      <family val="2"/>
      <scheme val="minor"/>
    </font>
    <font>
      <sz val="11"/>
      <color theme="9" tint="0.39997558519241921"/>
      <name val="Calibri"/>
      <family val="2"/>
      <scheme val="minor"/>
    </font>
    <font>
      <sz val="14"/>
      <color theme="1"/>
      <name val="Arial"/>
      <family val="2"/>
    </font>
    <font>
      <b/>
      <sz val="18"/>
      <color theme="1"/>
      <name val="Arial"/>
      <family val="2"/>
    </font>
    <font>
      <b/>
      <sz val="14"/>
      <name val="Calibri"/>
      <family val="2"/>
      <scheme val="minor"/>
    </font>
    <font>
      <sz val="12"/>
      <color rgb="FF3F0EF2"/>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9" tint="0.39997558519241921"/>
        <bgColor indexed="64"/>
      </patternFill>
    </fill>
    <fill>
      <patternFill patternType="solid">
        <fgColor rgb="FFFF0000"/>
        <bgColor indexed="64"/>
      </patternFill>
    </fill>
    <fill>
      <patternFill patternType="solid">
        <fgColor theme="7" tint="0.39997558519241921"/>
        <bgColor indexed="64"/>
      </patternFill>
    </fill>
    <fill>
      <patternFill patternType="solid">
        <fgColor rgb="FF92D050"/>
        <bgColor indexed="64"/>
      </patternFill>
    </fill>
    <fill>
      <patternFill patternType="solid">
        <fgColor theme="8"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2">
    <xf numFmtId="0" fontId="0" fillId="0" borderId="0"/>
    <xf numFmtId="9" fontId="4" fillId="0" borderId="0" applyFont="0" applyFill="0" applyBorder="0" applyAlignment="0" applyProtection="0"/>
  </cellStyleXfs>
  <cellXfs count="76">
    <xf numFmtId="0" fontId="0" fillId="0" borderId="0" xfId="0"/>
    <xf numFmtId="0" fontId="2" fillId="0" borderId="1" xfId="0" applyFont="1" applyBorder="1" applyAlignment="1">
      <alignment wrapText="1"/>
    </xf>
    <xf numFmtId="0" fontId="2" fillId="0" borderId="2" xfId="0" applyFont="1" applyBorder="1" applyAlignment="1">
      <alignment wrapText="1"/>
    </xf>
    <xf numFmtId="0" fontId="2" fillId="0" borderId="0" xfId="0" applyFont="1"/>
    <xf numFmtId="0" fontId="0" fillId="0" borderId="0" xfId="0" applyAlignment="1">
      <alignment horizontal="center" textRotation="90"/>
    </xf>
    <xf numFmtId="0" fontId="0" fillId="0" borderId="0" xfId="0" applyAlignment="1">
      <alignment horizontal="center" vertical="center"/>
    </xf>
    <xf numFmtId="0" fontId="0" fillId="0" borderId="1" xfId="0" applyBorder="1" applyAlignment="1">
      <alignment horizontal="center" vertical="center"/>
    </xf>
    <xf numFmtId="0" fontId="3" fillId="0" borderId="1" xfId="0" applyFont="1" applyBorder="1" applyAlignment="1">
      <alignment horizontal="center" vertical="top"/>
    </xf>
    <xf numFmtId="0" fontId="0" fillId="0" borderId="1" xfId="0" applyFill="1" applyBorder="1"/>
    <xf numFmtId="0" fontId="0" fillId="0" borderId="1" xfId="0" applyFill="1" applyBorder="1" applyAlignment="1">
      <alignment horizontal="center"/>
    </xf>
    <xf numFmtId="0" fontId="0" fillId="0" borderId="1" xfId="0" quotePrefix="1" applyBorder="1" applyAlignment="1">
      <alignment horizontal="center" vertical="center"/>
    </xf>
    <xf numFmtId="0" fontId="5" fillId="0" borderId="4" xfId="0" applyFont="1" applyBorder="1"/>
    <xf numFmtId="0" fontId="5" fillId="0" borderId="7" xfId="0" applyFont="1" applyBorder="1"/>
    <xf numFmtId="9" fontId="7" fillId="0" borderId="9" xfId="0" applyNumberFormat="1" applyFont="1" applyBorder="1" applyAlignment="1">
      <alignment horizontal="center" vertical="center"/>
    </xf>
    <xf numFmtId="2" fontId="8" fillId="0" borderId="0" xfId="0" applyNumberFormat="1" applyFont="1" applyBorder="1" applyAlignment="1">
      <alignment horizontal="center"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11" fillId="0" borderId="8" xfId="0" applyFont="1" applyBorder="1"/>
    <xf numFmtId="0" fontId="12" fillId="3" borderId="7" xfId="0" applyFont="1" applyFill="1" applyBorder="1" applyAlignment="1">
      <alignment horizontal="center" vertical="center"/>
    </xf>
    <xf numFmtId="9" fontId="13" fillId="0" borderId="10" xfId="0" applyNumberFormat="1" applyFont="1" applyBorder="1" applyAlignment="1">
      <alignment horizontal="center" vertical="center"/>
    </xf>
    <xf numFmtId="2" fontId="6" fillId="0" borderId="0" xfId="0" applyNumberFormat="1" applyFont="1" applyBorder="1" applyAlignment="1">
      <alignment horizontal="center" vertical="center"/>
    </xf>
    <xf numFmtId="0" fontId="11" fillId="0" borderId="0" xfId="0" applyFont="1" applyBorder="1" applyAlignment="1">
      <alignment horizontal="center" vertical="center"/>
    </xf>
    <xf numFmtId="9" fontId="6" fillId="0" borderId="8" xfId="1" applyFont="1" applyBorder="1" applyAlignment="1">
      <alignment horizontal="center" vertical="center"/>
    </xf>
    <xf numFmtId="164" fontId="8" fillId="0" borderId="0" xfId="0" applyNumberFormat="1" applyFont="1" applyBorder="1" applyAlignment="1">
      <alignment horizontal="center" vertical="center"/>
    </xf>
    <xf numFmtId="0" fontId="12" fillId="5" borderId="7" xfId="0" applyFont="1" applyFill="1" applyBorder="1" applyAlignment="1">
      <alignment horizontal="center" vertical="center"/>
    </xf>
    <xf numFmtId="164" fontId="0" fillId="0" borderId="0" xfId="0" applyNumberFormat="1"/>
    <xf numFmtId="0" fontId="16" fillId="4" borderId="0" xfId="0" applyFont="1" applyFill="1" applyAlignment="1">
      <alignment horizontal="center" vertical="center"/>
    </xf>
    <xf numFmtId="0" fontId="2" fillId="0" borderId="3" xfId="0" applyFont="1" applyBorder="1"/>
    <xf numFmtId="0" fontId="18" fillId="0" borderId="1" xfId="0" applyFont="1" applyFill="1" applyBorder="1"/>
    <xf numFmtId="0" fontId="4" fillId="0" borderId="0" xfId="0" applyFont="1"/>
    <xf numFmtId="9" fontId="13" fillId="0" borderId="10" xfId="0" applyNumberFormat="1" applyFont="1" applyFill="1" applyBorder="1" applyAlignment="1">
      <alignment horizontal="center" vertical="center"/>
    </xf>
    <xf numFmtId="0" fontId="20" fillId="0" borderId="0" xfId="0" applyFont="1" applyAlignment="1">
      <alignment horizontal="center"/>
    </xf>
    <xf numFmtId="0" fontId="19" fillId="0" borderId="4" xfId="0" applyFont="1" applyFill="1" applyBorder="1" applyAlignment="1">
      <alignment horizontal="left" vertical="top" wrapText="1"/>
    </xf>
    <xf numFmtId="0" fontId="19" fillId="0" borderId="5" xfId="0" applyFont="1" applyFill="1" applyBorder="1" applyAlignment="1">
      <alignment horizontal="left" vertical="top" wrapText="1"/>
    </xf>
    <xf numFmtId="0" fontId="19" fillId="0" borderId="6" xfId="0" applyFont="1" applyFill="1" applyBorder="1" applyAlignment="1">
      <alignment horizontal="left" vertical="top" wrapText="1"/>
    </xf>
    <xf numFmtId="0" fontId="19" fillId="0" borderId="7" xfId="0" applyFont="1" applyFill="1" applyBorder="1" applyAlignment="1">
      <alignment horizontal="left" vertical="top" wrapText="1"/>
    </xf>
    <xf numFmtId="0" fontId="19" fillId="0" borderId="0" xfId="0" applyFont="1" applyFill="1" applyBorder="1" applyAlignment="1">
      <alignment horizontal="left" vertical="top" wrapText="1"/>
    </xf>
    <xf numFmtId="0" fontId="19" fillId="0" borderId="8" xfId="0" applyFont="1" applyFill="1" applyBorder="1" applyAlignment="1">
      <alignment horizontal="left" vertical="top" wrapText="1"/>
    </xf>
    <xf numFmtId="0" fontId="19" fillId="0" borderId="13" xfId="0" applyFont="1" applyFill="1" applyBorder="1" applyAlignment="1">
      <alignment horizontal="left" vertical="top" wrapText="1"/>
    </xf>
    <xf numFmtId="0" fontId="19" fillId="0" borderId="14" xfId="0" applyFont="1" applyFill="1" applyBorder="1" applyAlignment="1">
      <alignment horizontal="left" vertical="top" wrapText="1"/>
    </xf>
    <xf numFmtId="0" fontId="19" fillId="0" borderId="15" xfId="0" applyFont="1" applyFill="1" applyBorder="1" applyAlignment="1">
      <alignment horizontal="left" vertical="top" wrapText="1"/>
    </xf>
    <xf numFmtId="0" fontId="19" fillId="0" borderId="4" xfId="0" applyFont="1" applyBorder="1" applyAlignment="1">
      <alignment horizontal="left" vertical="top"/>
    </xf>
    <xf numFmtId="0" fontId="19" fillId="0" borderId="5" xfId="0" applyFont="1" applyBorder="1" applyAlignment="1">
      <alignment horizontal="left" vertical="top"/>
    </xf>
    <xf numFmtId="0" fontId="19" fillId="0" borderId="6" xfId="0" applyFont="1" applyBorder="1" applyAlignment="1">
      <alignment horizontal="left" vertical="top"/>
    </xf>
    <xf numFmtId="0" fontId="19" fillId="0" borderId="7" xfId="0" applyFont="1" applyBorder="1" applyAlignment="1">
      <alignment horizontal="left" vertical="top"/>
    </xf>
    <xf numFmtId="0" fontId="19" fillId="0" borderId="0" xfId="0" applyFont="1" applyBorder="1" applyAlignment="1">
      <alignment horizontal="left" vertical="top"/>
    </xf>
    <xf numFmtId="0" fontId="19" fillId="0" borderId="8" xfId="0" applyFont="1" applyBorder="1" applyAlignment="1">
      <alignment horizontal="left" vertical="top"/>
    </xf>
    <xf numFmtId="0" fontId="19" fillId="0" borderId="13" xfId="0" applyFont="1" applyBorder="1" applyAlignment="1">
      <alignment horizontal="left" vertical="top"/>
    </xf>
    <xf numFmtId="0" fontId="19" fillId="0" borderId="14" xfId="0" applyFont="1" applyBorder="1" applyAlignment="1">
      <alignment horizontal="left" vertical="top"/>
    </xf>
    <xf numFmtId="0" fontId="19" fillId="0" borderId="15" xfId="0" applyFont="1" applyBorder="1" applyAlignment="1">
      <alignment horizontal="left" vertical="top"/>
    </xf>
    <xf numFmtId="0" fontId="17" fillId="7" borderId="16" xfId="0" quotePrefix="1" applyFont="1" applyFill="1" applyBorder="1" applyAlignment="1">
      <alignment horizontal="left" vertical="center" wrapText="1"/>
    </xf>
    <xf numFmtId="0" fontId="17" fillId="7" borderId="10" xfId="0" quotePrefix="1" applyFont="1" applyFill="1" applyBorder="1" applyAlignment="1">
      <alignment horizontal="left" vertical="center" wrapText="1"/>
    </xf>
    <xf numFmtId="0" fontId="17" fillId="7" borderId="17" xfId="0" quotePrefix="1" applyFont="1" applyFill="1" applyBorder="1" applyAlignment="1">
      <alignment horizontal="left" vertical="center" wrapText="1"/>
    </xf>
    <xf numFmtId="0" fontId="19" fillId="0" borderId="4" xfId="0" applyFont="1" applyBorder="1" applyAlignment="1">
      <alignment horizontal="center" vertical="top"/>
    </xf>
    <xf numFmtId="0" fontId="19" fillId="0" borderId="5" xfId="0" applyFont="1" applyBorder="1" applyAlignment="1">
      <alignment horizontal="center" vertical="top"/>
    </xf>
    <xf numFmtId="0" fontId="19" fillId="0" borderId="6" xfId="0" applyFont="1" applyBorder="1" applyAlignment="1">
      <alignment horizontal="center" vertical="top"/>
    </xf>
    <xf numFmtId="0" fontId="19" fillId="0" borderId="7" xfId="0" applyFont="1" applyBorder="1" applyAlignment="1">
      <alignment horizontal="center" vertical="top"/>
    </xf>
    <xf numFmtId="0" fontId="19" fillId="0" borderId="0" xfId="0" applyFont="1" applyBorder="1" applyAlignment="1">
      <alignment horizontal="center" vertical="top"/>
    </xf>
    <xf numFmtId="0" fontId="19" fillId="0" borderId="8" xfId="0" applyFont="1" applyBorder="1" applyAlignment="1">
      <alignment horizontal="center" vertical="top"/>
    </xf>
    <xf numFmtId="0" fontId="19" fillId="0" borderId="13" xfId="0" applyFont="1" applyBorder="1" applyAlignment="1">
      <alignment horizontal="center" vertical="top"/>
    </xf>
    <xf numFmtId="0" fontId="19" fillId="0" borderId="14" xfId="0" applyFont="1" applyBorder="1" applyAlignment="1">
      <alignment horizontal="center" vertical="top"/>
    </xf>
    <xf numFmtId="0" fontId="19" fillId="0" borderId="15" xfId="0" applyFont="1" applyBorder="1" applyAlignment="1">
      <alignment horizontal="center" vertical="top"/>
    </xf>
    <xf numFmtId="0" fontId="1" fillId="2" borderId="11" xfId="0" applyFont="1" applyFill="1" applyBorder="1" applyAlignment="1">
      <alignment horizontal="left" wrapText="1"/>
    </xf>
    <xf numFmtId="0" fontId="1" fillId="2" borderId="12" xfId="0" applyFont="1" applyFill="1" applyBorder="1" applyAlignment="1">
      <alignment horizontal="left" wrapText="1"/>
    </xf>
    <xf numFmtId="0" fontId="0" fillId="6" borderId="3" xfId="0" applyFill="1" applyBorder="1" applyAlignment="1">
      <alignment horizontal="center" vertical="center"/>
    </xf>
    <xf numFmtId="0" fontId="2" fillId="0" borderId="1" xfId="0" applyFont="1" applyBorder="1" applyAlignment="1">
      <alignment horizontal="center" textRotation="90"/>
    </xf>
    <xf numFmtId="0" fontId="1" fillId="2" borderId="1" xfId="0" applyFont="1" applyFill="1" applyBorder="1" applyAlignment="1">
      <alignment horizontal="left" wrapText="1"/>
    </xf>
    <xf numFmtId="2" fontId="6" fillId="0" borderId="5" xfId="0" applyNumberFormat="1" applyFont="1" applyBorder="1" applyAlignment="1">
      <alignment horizontal="center" vertical="center" wrapText="1"/>
    </xf>
    <xf numFmtId="2" fontId="6" fillId="0" borderId="0" xfId="0" applyNumberFormat="1" applyFont="1" applyBorder="1" applyAlignment="1">
      <alignment horizontal="center" vertical="center" wrapText="1"/>
    </xf>
    <xf numFmtId="10" fontId="6" fillId="0" borderId="6" xfId="0" applyNumberFormat="1" applyFont="1" applyBorder="1" applyAlignment="1">
      <alignment horizontal="center" vertical="center" wrapText="1"/>
    </xf>
    <xf numFmtId="10" fontId="6" fillId="0" borderId="8"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0" xfId="0" applyFont="1" applyBorder="1" applyAlignment="1">
      <alignment horizontal="center" vertical="center" wrapText="1"/>
    </xf>
    <xf numFmtId="0" fontId="0" fillId="0" borderId="0" xfId="0" applyFill="1"/>
    <xf numFmtId="9" fontId="22" fillId="0" borderId="10" xfId="0" applyNumberFormat="1" applyFont="1" applyBorder="1" applyAlignment="1">
      <alignment horizontal="center" vertical="center"/>
    </xf>
    <xf numFmtId="9" fontId="22" fillId="4" borderId="10" xfId="0" applyNumberFormat="1" applyFont="1" applyFill="1" applyBorder="1" applyAlignment="1">
      <alignment horizontal="center" vertical="center"/>
    </xf>
  </cellXfs>
  <cellStyles count="2">
    <cellStyle name="Normal" xfId="0" builtinId="0"/>
    <cellStyle name="Pourcentage" xfId="1" builtinId="5"/>
  </cellStyles>
  <dxfs count="49">
    <dxf>
      <font>
        <b/>
        <i val="0"/>
        <color theme="0"/>
      </font>
      <fill>
        <patternFill>
          <bgColor rgb="FFFF0000"/>
        </patternFill>
      </fill>
    </dxf>
    <dxf>
      <font>
        <b/>
        <i val="0"/>
        <color auto="1"/>
      </font>
      <fill>
        <patternFill>
          <bgColor rgb="FF00B050"/>
        </patternFill>
      </fill>
    </dxf>
    <dxf>
      <fill>
        <patternFill>
          <bgColor rgb="FFFF0000"/>
        </patternFill>
      </fill>
    </dxf>
    <dxf>
      <fill>
        <patternFill>
          <bgColor rgb="FFFF0000"/>
        </patternFill>
      </fill>
    </dxf>
    <dxf>
      <font>
        <condense val="0"/>
        <extend val="0"/>
        <color rgb="FF9C0006"/>
      </font>
      <fill>
        <patternFill>
          <bgColor rgb="FFFFC7CE"/>
        </patternFill>
      </fill>
    </dxf>
    <dxf>
      <font>
        <b/>
        <i val="0"/>
        <color theme="0"/>
      </font>
      <fill>
        <patternFill>
          <bgColor rgb="FFFF0000"/>
        </patternFill>
      </fill>
    </dxf>
    <dxf>
      <font>
        <b/>
        <i val="0"/>
        <color auto="1"/>
      </font>
      <fill>
        <patternFill>
          <bgColor rgb="FF00B050"/>
        </patternFill>
      </fill>
    </dxf>
    <dxf>
      <fill>
        <patternFill>
          <bgColor rgb="FFFF0000"/>
        </patternFill>
      </fill>
    </dxf>
    <dxf>
      <fill>
        <patternFill>
          <bgColor rgb="FFFF0000"/>
        </patternFill>
      </fill>
    </dxf>
    <dxf>
      <font>
        <condense val="0"/>
        <extend val="0"/>
        <color rgb="FF9C0006"/>
      </font>
      <fill>
        <patternFill>
          <bgColor rgb="FFFFC7CE"/>
        </patternFill>
      </fill>
    </dxf>
    <dxf>
      <font>
        <b/>
        <i val="0"/>
        <color theme="0"/>
      </font>
      <fill>
        <patternFill>
          <bgColor rgb="FFFF0000"/>
        </patternFill>
      </fill>
    </dxf>
    <dxf>
      <font>
        <b/>
        <i val="0"/>
        <color auto="1"/>
      </font>
      <fill>
        <patternFill>
          <bgColor rgb="FF00B050"/>
        </patternFill>
      </fill>
    </dxf>
    <dxf>
      <fill>
        <patternFill>
          <bgColor rgb="FFFF0000"/>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b/>
        <i val="0"/>
        <color theme="0"/>
      </font>
      <fill>
        <patternFill>
          <bgColor rgb="FFFF0000"/>
        </patternFill>
      </fill>
    </dxf>
    <dxf>
      <font>
        <b/>
        <i val="0"/>
        <color auto="1"/>
      </font>
      <fill>
        <patternFill>
          <bgColor rgb="FF00B050"/>
        </patternFill>
      </fill>
    </dxf>
    <dxf>
      <fill>
        <patternFill>
          <bgColor rgb="FFFF0000"/>
        </patternFill>
      </fill>
    </dxf>
    <dxf>
      <fill>
        <patternFill>
          <bgColor rgb="FFFF0000"/>
        </patternFill>
      </fill>
    </dxf>
    <dxf>
      <font>
        <b/>
        <i val="0"/>
        <color theme="0"/>
      </font>
      <fill>
        <patternFill>
          <bgColor rgb="FFFF0000"/>
        </patternFill>
      </fill>
    </dxf>
    <dxf>
      <font>
        <b/>
        <i val="0"/>
        <color auto="1"/>
      </font>
      <fill>
        <patternFill>
          <bgColor rgb="FF00B050"/>
        </patternFill>
      </fill>
    </dxf>
    <dxf>
      <fill>
        <patternFill>
          <bgColor rgb="FFFF0000"/>
        </patternFill>
      </fill>
    </dxf>
    <dxf>
      <fill>
        <patternFill>
          <bgColor rgb="FFFF0000"/>
        </patternFill>
      </fill>
    </dxf>
    <dxf>
      <font>
        <condense val="0"/>
        <extend val="0"/>
        <color rgb="FF9C0006"/>
      </font>
      <fill>
        <patternFill>
          <bgColor rgb="FFFFC7CE"/>
        </patternFill>
      </fill>
    </dxf>
    <dxf>
      <font>
        <b/>
        <i val="0"/>
        <color theme="0"/>
      </font>
      <fill>
        <patternFill>
          <bgColor rgb="FFFF0000"/>
        </patternFill>
      </fill>
    </dxf>
    <dxf>
      <font>
        <b/>
        <i val="0"/>
        <color auto="1"/>
      </font>
      <fill>
        <patternFill>
          <bgColor rgb="FF00B050"/>
        </patternFill>
      </fill>
    </dxf>
    <dxf>
      <fill>
        <patternFill>
          <bgColor rgb="FFFF0000"/>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b/>
        <i val="0"/>
        <color theme="0"/>
      </font>
      <fill>
        <patternFill>
          <bgColor rgb="FFFF0000"/>
        </patternFill>
      </fill>
    </dxf>
    <dxf>
      <font>
        <b/>
        <i val="0"/>
        <color auto="1"/>
      </font>
      <fill>
        <patternFill>
          <bgColor rgb="FF00B050"/>
        </patternFill>
      </fill>
    </dxf>
    <dxf>
      <fill>
        <patternFill>
          <bgColor rgb="FFFF0000"/>
        </patternFill>
      </fill>
    </dxf>
    <dxf>
      <fill>
        <patternFill>
          <bgColor rgb="FFFF0000"/>
        </patternFill>
      </fill>
    </dxf>
    <dxf>
      <font>
        <condense val="0"/>
        <extend val="0"/>
        <color rgb="FF9C0006"/>
      </font>
      <fill>
        <patternFill>
          <bgColor rgb="FFFFC7CE"/>
        </patternFill>
      </fill>
    </dxf>
    <dxf>
      <font>
        <b/>
        <i val="0"/>
        <color theme="0"/>
      </font>
      <fill>
        <patternFill>
          <bgColor rgb="FFFF0000"/>
        </patternFill>
      </fill>
    </dxf>
    <dxf>
      <font>
        <b/>
        <i val="0"/>
        <color auto="1"/>
      </font>
      <fill>
        <patternFill>
          <bgColor rgb="FF00B050"/>
        </patternFill>
      </fill>
    </dxf>
    <dxf>
      <fill>
        <patternFill>
          <bgColor rgb="FFFF0000"/>
        </patternFill>
      </fill>
    </dxf>
    <dxf>
      <fill>
        <patternFill>
          <bgColor rgb="FFFF0000"/>
        </patternFill>
      </fill>
    </dxf>
    <dxf>
      <font>
        <condense val="0"/>
        <extend val="0"/>
        <color rgb="FF9C0006"/>
      </font>
      <fill>
        <patternFill>
          <bgColor rgb="FFFFC7CE"/>
        </patternFill>
      </fill>
    </dxf>
    <dxf>
      <font>
        <b/>
        <i val="0"/>
        <color theme="0"/>
      </font>
      <fill>
        <patternFill>
          <bgColor rgb="FFFF0000"/>
        </patternFill>
      </fill>
    </dxf>
    <dxf>
      <font>
        <condense val="0"/>
        <extend val="0"/>
        <color rgb="FF9C0006"/>
      </font>
      <fill>
        <patternFill>
          <bgColor rgb="FFFFC7CE"/>
        </patternFill>
      </fill>
    </dxf>
    <dxf>
      <font>
        <b/>
        <i val="0"/>
        <color auto="1"/>
      </font>
      <fill>
        <patternFill>
          <bgColor rgb="FF00B050"/>
        </patternFill>
      </fill>
    </dxf>
    <dxf>
      <fill>
        <patternFill>
          <bgColor rgb="FFFF0000"/>
        </patternFill>
      </fill>
    </dxf>
    <dxf>
      <fill>
        <patternFill>
          <bgColor rgb="FFFF0000"/>
        </patternFill>
      </fill>
    </dxf>
    <dxf>
      <font>
        <b/>
        <i val="0"/>
        <color theme="0"/>
      </font>
      <fill>
        <patternFill>
          <bgColor rgb="FFFF0000"/>
        </patternFill>
      </fill>
    </dxf>
    <dxf>
      <font>
        <color theme="0" tint="-0.34998626667073579"/>
      </font>
      <fill>
        <patternFill>
          <bgColor theme="0" tint="-0.34998626667073579"/>
        </patternFill>
      </fill>
    </dxf>
    <dxf>
      <font>
        <color theme="0" tint="-0.24994659260841701"/>
      </font>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214312</xdr:colOff>
      <xdr:row>1</xdr:row>
      <xdr:rowOff>223839</xdr:rowOff>
    </xdr:from>
    <xdr:to>
      <xdr:col>1</xdr:col>
      <xdr:colOff>414337</xdr:colOff>
      <xdr:row>2</xdr:row>
      <xdr:rowOff>188120</xdr:rowOff>
    </xdr:to>
    <xdr:sp macro="" textlink="">
      <xdr:nvSpPr>
        <xdr:cNvPr id="2" name="Interdiction 1">
          <a:extLst>
            <a:ext uri="{FF2B5EF4-FFF2-40B4-BE49-F238E27FC236}">
              <a16:creationId xmlns:a16="http://schemas.microsoft.com/office/drawing/2014/main" id="{E2920493-6656-4AEF-9651-09F7C53DB556}"/>
            </a:ext>
          </a:extLst>
        </xdr:cNvPr>
        <xdr:cNvSpPr/>
      </xdr:nvSpPr>
      <xdr:spPr bwMode="auto">
        <a:xfrm>
          <a:off x="9825037" y="2909889"/>
          <a:ext cx="200025" cy="192881"/>
        </a:xfrm>
        <a:prstGeom prst="noSmoking">
          <a:avLst/>
        </a:prstGeom>
        <a:solidFill>
          <a:srgbClr val="FF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blurRad="63500" dist="35921" dir="2700000" algn="ctr" rotWithShape="0">
                  <a:srgbClr val="808080"/>
                </a:outerShdw>
              </a:effectLst>
            </a14:hiddenEffects>
          </a:ext>
        </a:extLst>
      </xdr:spPr>
      <xdr:txBody>
        <a:bodyPr vertOverflow="clip" wrap="square" lIns="18288" tIns="0" rIns="0" bIns="0" rtlCol="0" anchor="ctr" upright="1"/>
        <a:lstStyle/>
        <a:p>
          <a:pPr algn="ctr"/>
          <a:endParaRPr lang="fr-FR" sz="1100" b="1" cap="none" spc="0">
            <a:ln w="18000">
              <a:solidFill>
                <a:schemeClr val="accent2">
                  <a:satMod val="140000"/>
                </a:schemeClr>
              </a:solidFill>
              <a:prstDash val="solid"/>
              <a:miter lim="800000"/>
            </a:ln>
            <a:solidFill>
              <a:srgbClr val="FF0000"/>
            </a:solidFill>
            <a:effectLst>
              <a:outerShdw blurRad="25500" dist="23000" dir="7020000" algn="tl">
                <a:srgbClr val="000000">
                  <a:alpha val="50000"/>
                </a:srgbClr>
              </a:outerShdw>
            </a:effectLst>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4"/>
  <sheetViews>
    <sheetView tabSelected="1" zoomScale="80" zoomScaleNormal="80" workbookViewId="0">
      <selection activeCell="O13" sqref="O13"/>
    </sheetView>
  </sheetViews>
  <sheetFormatPr baseColWidth="10" defaultRowHeight="14.4" x14ac:dyDescent="0.3"/>
  <cols>
    <col min="1" max="1" width="4.6640625" customWidth="1"/>
    <col min="2" max="2" width="74.33203125" customWidth="1"/>
    <col min="3" max="13" width="3.6640625" customWidth="1"/>
  </cols>
  <sheetData>
    <row r="1" spans="1:12" ht="22.8" x14ac:dyDescent="0.4">
      <c r="A1" s="31" t="s">
        <v>78</v>
      </c>
      <c r="B1" s="31"/>
      <c r="C1" s="31"/>
      <c r="D1" s="31"/>
      <c r="E1" s="31"/>
      <c r="F1" s="31"/>
      <c r="G1" s="31"/>
      <c r="H1" s="31"/>
      <c r="I1" s="31"/>
      <c r="J1" s="31"/>
      <c r="K1" s="31"/>
      <c r="L1" s="31"/>
    </row>
    <row r="2" spans="1:12" ht="84" customHeight="1" x14ac:dyDescent="0.3">
      <c r="B2" s="7" t="s">
        <v>0</v>
      </c>
      <c r="C2" s="65" t="s">
        <v>80</v>
      </c>
      <c r="D2" s="65" t="s">
        <v>81</v>
      </c>
      <c r="E2" s="65" t="s">
        <v>82</v>
      </c>
      <c r="F2" s="65" t="s">
        <v>83</v>
      </c>
      <c r="G2" s="65" t="s">
        <v>84</v>
      </c>
      <c r="I2" s="64" t="s">
        <v>12</v>
      </c>
      <c r="J2" s="64"/>
      <c r="K2" s="64" t="str">
        <f>Feuil2!J3</f>
        <v/>
      </c>
      <c r="L2" s="64"/>
    </row>
    <row r="3" spans="1:12" ht="15" customHeight="1" x14ac:dyDescent="0.3">
      <c r="C3" s="65"/>
      <c r="D3" s="65"/>
      <c r="E3" s="65"/>
      <c r="F3" s="65"/>
      <c r="G3" s="65"/>
      <c r="H3" s="4"/>
      <c r="I3" s="10" t="s">
        <v>1</v>
      </c>
      <c r="J3" s="10" t="s">
        <v>2</v>
      </c>
      <c r="K3" s="10" t="s">
        <v>3</v>
      </c>
      <c r="L3" s="10" t="s">
        <v>4</v>
      </c>
    </row>
    <row r="4" spans="1:12" x14ac:dyDescent="0.3">
      <c r="A4" s="66" t="s">
        <v>14</v>
      </c>
      <c r="B4" s="66"/>
    </row>
    <row r="5" spans="1:12" x14ac:dyDescent="0.3">
      <c r="A5" s="3"/>
      <c r="B5" s="1" t="s">
        <v>60</v>
      </c>
      <c r="C5" s="8"/>
      <c r="D5" s="9"/>
      <c r="E5" s="8"/>
      <c r="F5" s="9"/>
      <c r="G5" s="9"/>
      <c r="I5" s="6"/>
      <c r="J5" s="6"/>
      <c r="K5" s="6"/>
      <c r="L5" s="6"/>
    </row>
    <row r="6" spans="1:12" x14ac:dyDescent="0.3">
      <c r="A6" s="3"/>
      <c r="B6" s="1" t="s">
        <v>61</v>
      </c>
      <c r="C6" s="8"/>
      <c r="D6" s="9"/>
      <c r="E6" s="28"/>
      <c r="F6" s="9"/>
      <c r="G6" s="9">
        <v>1</v>
      </c>
      <c r="I6" s="6"/>
      <c r="J6" s="6"/>
      <c r="K6" s="6"/>
      <c r="L6" s="6"/>
    </row>
    <row r="7" spans="1:12" ht="27" x14ac:dyDescent="0.3">
      <c r="A7" s="3"/>
      <c r="B7" s="1" t="s">
        <v>62</v>
      </c>
      <c r="C7" s="8"/>
      <c r="D7" s="9"/>
      <c r="E7" s="9"/>
      <c r="F7" s="9"/>
      <c r="G7" s="9">
        <v>1</v>
      </c>
      <c r="I7" s="6"/>
      <c r="J7" s="6"/>
      <c r="K7" s="6"/>
      <c r="L7" s="6"/>
    </row>
    <row r="8" spans="1:12" x14ac:dyDescent="0.3">
      <c r="A8" s="3"/>
      <c r="B8" s="1" t="s">
        <v>63</v>
      </c>
      <c r="C8" s="8"/>
      <c r="D8" s="9"/>
      <c r="E8" s="9"/>
      <c r="F8" s="9"/>
      <c r="G8" s="9">
        <v>1</v>
      </c>
      <c r="I8" s="6"/>
      <c r="J8" s="6"/>
      <c r="K8" s="6"/>
      <c r="L8" s="6"/>
    </row>
    <row r="9" spans="1:12" x14ac:dyDescent="0.3">
      <c r="A9" s="3"/>
      <c r="B9" s="1" t="s">
        <v>64</v>
      </c>
      <c r="C9" s="8"/>
      <c r="D9" s="8"/>
      <c r="E9" s="9"/>
      <c r="F9" s="9"/>
      <c r="G9" s="9"/>
      <c r="I9" s="6"/>
      <c r="J9" s="6"/>
      <c r="K9" s="6"/>
      <c r="L9" s="6"/>
    </row>
    <row r="10" spans="1:12" x14ac:dyDescent="0.3">
      <c r="A10" s="66" t="s">
        <v>15</v>
      </c>
      <c r="B10" s="66"/>
      <c r="C10" s="73"/>
      <c r="D10" s="73"/>
      <c r="E10" s="73"/>
      <c r="F10" s="73"/>
      <c r="G10" s="73"/>
      <c r="I10" s="5"/>
      <c r="J10" s="5"/>
      <c r="K10" s="5"/>
      <c r="L10" s="5"/>
    </row>
    <row r="11" spans="1:12" x14ac:dyDescent="0.3">
      <c r="A11" s="3"/>
      <c r="B11" s="1" t="s">
        <v>23</v>
      </c>
      <c r="C11" s="9"/>
      <c r="D11" s="9"/>
      <c r="E11" s="9"/>
      <c r="F11" s="9"/>
      <c r="G11" s="8"/>
      <c r="I11" s="6"/>
      <c r="J11" s="6"/>
      <c r="K11" s="6"/>
      <c r="L11" s="6"/>
    </row>
    <row r="12" spans="1:12" x14ac:dyDescent="0.3">
      <c r="A12" s="3"/>
      <c r="B12" s="2" t="s">
        <v>24</v>
      </c>
      <c r="C12" s="9"/>
      <c r="D12" s="9"/>
      <c r="E12" s="9"/>
      <c r="F12" s="9"/>
      <c r="G12" s="8"/>
      <c r="I12" s="6"/>
      <c r="J12" s="6"/>
      <c r="K12" s="6"/>
      <c r="L12" s="6"/>
    </row>
    <row r="13" spans="1:12" ht="40.200000000000003" x14ac:dyDescent="0.3">
      <c r="A13" s="3"/>
      <c r="B13" s="2" t="s">
        <v>25</v>
      </c>
      <c r="C13" s="9"/>
      <c r="D13" s="9"/>
      <c r="E13" s="9"/>
      <c r="F13" s="9"/>
      <c r="G13" s="8"/>
      <c r="I13" s="6"/>
      <c r="J13" s="6"/>
      <c r="K13" s="6"/>
      <c r="L13" s="6"/>
    </row>
    <row r="14" spans="1:12" x14ac:dyDescent="0.3">
      <c r="A14" s="3"/>
      <c r="B14" s="2" t="s">
        <v>26</v>
      </c>
      <c r="C14" s="9"/>
      <c r="D14" s="9"/>
      <c r="E14" s="9"/>
      <c r="F14" s="9"/>
      <c r="G14" s="8"/>
      <c r="I14" s="6"/>
      <c r="J14" s="6"/>
      <c r="K14" s="6"/>
      <c r="L14" s="6"/>
    </row>
    <row r="15" spans="1:12" ht="27" x14ac:dyDescent="0.3">
      <c r="A15" s="3"/>
      <c r="B15" s="2" t="s">
        <v>27</v>
      </c>
      <c r="C15" s="9"/>
      <c r="D15" s="9"/>
      <c r="E15" s="9"/>
      <c r="F15" s="9"/>
      <c r="G15" s="8"/>
      <c r="I15" s="6"/>
      <c r="J15" s="6"/>
      <c r="K15" s="6"/>
      <c r="L15" s="6"/>
    </row>
    <row r="16" spans="1:12" x14ac:dyDescent="0.3">
      <c r="A16" s="3"/>
      <c r="B16" s="2" t="s">
        <v>28</v>
      </c>
      <c r="C16" s="9">
        <v>1</v>
      </c>
      <c r="D16" s="9">
        <v>1</v>
      </c>
      <c r="E16" s="9">
        <v>1</v>
      </c>
      <c r="F16" s="9">
        <v>1</v>
      </c>
      <c r="G16" s="8">
        <v>1</v>
      </c>
      <c r="I16" s="6"/>
      <c r="J16" s="6"/>
      <c r="K16" s="6"/>
      <c r="L16" s="6"/>
    </row>
    <row r="17" spans="1:12" x14ac:dyDescent="0.3">
      <c r="A17" s="3"/>
      <c r="B17" s="2" t="s">
        <v>29</v>
      </c>
      <c r="C17" s="9"/>
      <c r="D17" s="9"/>
      <c r="E17" s="9"/>
      <c r="F17" s="9"/>
      <c r="G17" s="8"/>
      <c r="I17" s="6"/>
      <c r="J17" s="6"/>
      <c r="K17" s="6"/>
      <c r="L17" s="6"/>
    </row>
    <row r="18" spans="1:12" x14ac:dyDescent="0.3">
      <c r="A18" s="3"/>
      <c r="B18" s="2" t="s">
        <v>30</v>
      </c>
      <c r="C18" s="9">
        <v>1</v>
      </c>
      <c r="D18" s="9">
        <v>1</v>
      </c>
      <c r="E18" s="9">
        <v>1</v>
      </c>
      <c r="F18" s="9">
        <v>1</v>
      </c>
      <c r="G18" s="8">
        <v>1</v>
      </c>
      <c r="I18" s="6"/>
      <c r="J18" s="6"/>
      <c r="K18" s="6"/>
      <c r="L18" s="6"/>
    </row>
    <row r="19" spans="1:12" ht="15" customHeight="1" x14ac:dyDescent="0.3">
      <c r="A19" s="62" t="s">
        <v>16</v>
      </c>
      <c r="B19" s="63"/>
      <c r="C19" s="73"/>
      <c r="D19" s="73"/>
      <c r="E19" s="73"/>
      <c r="F19" s="73"/>
      <c r="G19" s="73"/>
      <c r="I19" s="5"/>
      <c r="J19" s="5"/>
      <c r="K19" s="5"/>
      <c r="L19" s="5"/>
    </row>
    <row r="20" spans="1:12" ht="27" x14ac:dyDescent="0.3">
      <c r="A20" s="3"/>
      <c r="B20" s="1" t="s">
        <v>31</v>
      </c>
      <c r="C20" s="9"/>
      <c r="D20" s="9"/>
      <c r="E20" s="9"/>
      <c r="F20" s="9"/>
      <c r="G20" s="8"/>
      <c r="I20" s="6"/>
      <c r="J20" s="6"/>
      <c r="K20" s="6"/>
      <c r="L20" s="6"/>
    </row>
    <row r="21" spans="1:12" x14ac:dyDescent="0.3">
      <c r="A21" s="3"/>
      <c r="B21" s="1" t="s">
        <v>32</v>
      </c>
      <c r="C21" s="8"/>
      <c r="D21" s="9"/>
      <c r="E21" s="8"/>
      <c r="F21" s="9"/>
      <c r="G21" s="9">
        <v>1</v>
      </c>
      <c r="I21" s="6"/>
      <c r="J21" s="6"/>
      <c r="K21" s="6"/>
      <c r="L21" s="6"/>
    </row>
    <row r="22" spans="1:12" ht="15" customHeight="1" x14ac:dyDescent="0.3">
      <c r="A22" s="3"/>
      <c r="B22" s="1" t="s">
        <v>33</v>
      </c>
      <c r="C22" s="8"/>
      <c r="D22" s="9"/>
      <c r="E22" s="9"/>
      <c r="F22" s="9"/>
      <c r="G22" s="9"/>
      <c r="I22" s="6"/>
      <c r="J22" s="6"/>
      <c r="K22" s="6"/>
      <c r="L22" s="6"/>
    </row>
    <row r="23" spans="1:12" x14ac:dyDescent="0.3">
      <c r="A23" s="62" t="s">
        <v>85</v>
      </c>
      <c r="B23" s="63"/>
      <c r="C23" s="73"/>
      <c r="D23" s="73"/>
      <c r="E23" s="73"/>
      <c r="F23" s="73"/>
      <c r="G23" s="73"/>
      <c r="I23" s="5"/>
      <c r="J23" s="5"/>
      <c r="K23" s="5"/>
      <c r="L23" s="5"/>
    </row>
    <row r="24" spans="1:12" x14ac:dyDescent="0.3">
      <c r="A24" s="3"/>
      <c r="B24" s="1" t="s">
        <v>34</v>
      </c>
      <c r="C24" s="9">
        <v>1</v>
      </c>
      <c r="D24" s="9">
        <v>1</v>
      </c>
      <c r="E24" s="9">
        <v>1</v>
      </c>
      <c r="F24" s="8">
        <v>1</v>
      </c>
      <c r="G24" s="9"/>
      <c r="I24" s="6"/>
      <c r="J24" s="6"/>
      <c r="K24" s="6"/>
      <c r="L24" s="6"/>
    </row>
    <row r="25" spans="1:12" ht="53.4" x14ac:dyDescent="0.3">
      <c r="A25" s="3"/>
      <c r="B25" s="1" t="s">
        <v>35</v>
      </c>
      <c r="C25" s="9"/>
      <c r="D25" s="9"/>
      <c r="E25" s="9"/>
      <c r="F25" s="8"/>
      <c r="G25" s="9"/>
      <c r="I25" s="6"/>
      <c r="J25" s="6"/>
      <c r="K25" s="6"/>
      <c r="L25" s="6"/>
    </row>
    <row r="26" spans="1:12" x14ac:dyDescent="0.3">
      <c r="A26" s="66" t="s">
        <v>17</v>
      </c>
      <c r="B26" s="66"/>
      <c r="C26" s="73"/>
      <c r="D26" s="73"/>
      <c r="E26" s="73"/>
      <c r="F26" s="73"/>
      <c r="G26" s="73"/>
      <c r="I26" s="5"/>
      <c r="J26" s="5"/>
      <c r="K26" s="5"/>
      <c r="L26" s="5"/>
    </row>
    <row r="27" spans="1:12" x14ac:dyDescent="0.3">
      <c r="A27" s="3"/>
      <c r="B27" s="1" t="s">
        <v>36</v>
      </c>
      <c r="C27" s="9">
        <v>1</v>
      </c>
      <c r="D27" s="9">
        <v>1</v>
      </c>
      <c r="E27" s="9">
        <v>1</v>
      </c>
      <c r="F27" s="8">
        <v>1</v>
      </c>
      <c r="G27" s="9"/>
      <c r="I27" s="6"/>
      <c r="J27" s="6"/>
      <c r="K27" s="6"/>
      <c r="L27" s="6"/>
    </row>
    <row r="28" spans="1:12" x14ac:dyDescent="0.3">
      <c r="A28" s="3"/>
      <c r="B28" s="1" t="s">
        <v>37</v>
      </c>
      <c r="C28" s="9">
        <v>1</v>
      </c>
      <c r="D28" s="9">
        <v>1</v>
      </c>
      <c r="E28" s="9">
        <v>1</v>
      </c>
      <c r="F28" s="8">
        <v>1</v>
      </c>
      <c r="G28" s="9"/>
      <c r="I28" s="6"/>
      <c r="J28" s="6"/>
      <c r="K28" s="6"/>
      <c r="L28" s="6"/>
    </row>
    <row r="29" spans="1:12" x14ac:dyDescent="0.3">
      <c r="A29" s="3"/>
      <c r="B29" s="2" t="s">
        <v>38</v>
      </c>
      <c r="C29" s="9">
        <v>1</v>
      </c>
      <c r="D29" s="9">
        <v>1</v>
      </c>
      <c r="E29" s="9">
        <v>1</v>
      </c>
      <c r="F29" s="8">
        <v>1</v>
      </c>
      <c r="G29" s="9"/>
      <c r="I29" s="6"/>
      <c r="J29" s="6"/>
      <c r="K29" s="6"/>
      <c r="L29" s="6"/>
    </row>
    <row r="30" spans="1:12" x14ac:dyDescent="0.3">
      <c r="A30" s="3"/>
      <c r="B30" s="2" t="s">
        <v>39</v>
      </c>
      <c r="C30" s="9"/>
      <c r="D30" s="9"/>
      <c r="E30" s="9"/>
      <c r="F30" s="8"/>
      <c r="G30" s="9"/>
      <c r="I30" s="6"/>
      <c r="J30" s="6"/>
      <c r="K30" s="6"/>
      <c r="L30" s="6"/>
    </row>
    <row r="31" spans="1:12" x14ac:dyDescent="0.3">
      <c r="A31" s="3"/>
      <c r="B31" s="1" t="s">
        <v>40</v>
      </c>
      <c r="C31" s="9">
        <v>1</v>
      </c>
      <c r="D31" s="9">
        <v>1</v>
      </c>
      <c r="E31" s="9">
        <v>1</v>
      </c>
      <c r="F31" s="8">
        <v>1</v>
      </c>
      <c r="G31" s="9"/>
      <c r="I31" s="6"/>
      <c r="J31" s="6"/>
      <c r="K31" s="6"/>
      <c r="L31" s="6"/>
    </row>
    <row r="32" spans="1:12" x14ac:dyDescent="0.3">
      <c r="A32" s="3"/>
      <c r="B32" s="2" t="s">
        <v>41</v>
      </c>
      <c r="C32" s="9">
        <v>1</v>
      </c>
      <c r="D32" s="9">
        <v>1</v>
      </c>
      <c r="E32" s="9">
        <v>1</v>
      </c>
      <c r="F32" s="8">
        <v>1</v>
      </c>
      <c r="G32" s="9"/>
      <c r="I32" s="6"/>
      <c r="J32" s="6"/>
      <c r="K32" s="6"/>
      <c r="L32" s="6"/>
    </row>
    <row r="33" spans="1:12" x14ac:dyDescent="0.3">
      <c r="A33" s="62" t="s">
        <v>18</v>
      </c>
      <c r="B33" s="63"/>
      <c r="C33" s="73"/>
      <c r="D33" s="73"/>
      <c r="E33" s="73"/>
      <c r="F33" s="73"/>
      <c r="G33" s="73"/>
      <c r="I33" s="5"/>
      <c r="J33" s="5"/>
      <c r="K33" s="5"/>
      <c r="L33" s="5"/>
    </row>
    <row r="34" spans="1:12" x14ac:dyDescent="0.3">
      <c r="A34" s="3"/>
      <c r="B34" s="1" t="s">
        <v>38</v>
      </c>
      <c r="C34" s="9"/>
      <c r="D34" s="9"/>
      <c r="E34" s="9"/>
      <c r="F34" s="8"/>
      <c r="G34" s="9"/>
      <c r="I34" s="6"/>
      <c r="J34" s="6"/>
      <c r="K34" s="6"/>
      <c r="L34" s="6"/>
    </row>
    <row r="35" spans="1:12" x14ac:dyDescent="0.3">
      <c r="A35" s="3"/>
      <c r="B35" s="1" t="s">
        <v>42</v>
      </c>
      <c r="C35" s="9">
        <v>1</v>
      </c>
      <c r="D35" s="9">
        <v>1</v>
      </c>
      <c r="E35" s="9">
        <v>1</v>
      </c>
      <c r="F35" s="8">
        <v>1</v>
      </c>
      <c r="G35" s="9"/>
      <c r="I35" s="6"/>
      <c r="J35" s="6"/>
      <c r="K35" s="6"/>
      <c r="L35" s="6"/>
    </row>
    <row r="36" spans="1:12" x14ac:dyDescent="0.3">
      <c r="A36" s="3"/>
      <c r="B36" s="2" t="s">
        <v>43</v>
      </c>
      <c r="C36" s="9"/>
      <c r="D36" s="9"/>
      <c r="E36" s="9"/>
      <c r="F36" s="8"/>
      <c r="G36" s="9"/>
      <c r="I36" s="6"/>
      <c r="J36" s="6"/>
      <c r="K36" s="6"/>
      <c r="L36" s="6"/>
    </row>
    <row r="37" spans="1:12" x14ac:dyDescent="0.3">
      <c r="A37" s="3"/>
      <c r="B37" s="2" t="s">
        <v>44</v>
      </c>
      <c r="C37" s="9">
        <v>1</v>
      </c>
      <c r="D37" s="9">
        <v>1</v>
      </c>
      <c r="E37" s="9">
        <v>1</v>
      </c>
      <c r="F37" s="8">
        <v>1</v>
      </c>
      <c r="G37" s="9"/>
      <c r="I37" s="6"/>
      <c r="J37" s="6"/>
      <c r="K37" s="6"/>
      <c r="L37" s="6"/>
    </row>
    <row r="38" spans="1:12" x14ac:dyDescent="0.3">
      <c r="A38" s="3"/>
      <c r="B38" s="1" t="s">
        <v>45</v>
      </c>
      <c r="C38" s="9">
        <v>1</v>
      </c>
      <c r="D38" s="9">
        <v>1</v>
      </c>
      <c r="E38" s="9">
        <v>1</v>
      </c>
      <c r="F38" s="8">
        <v>1</v>
      </c>
      <c r="G38" s="9"/>
      <c r="I38" s="6"/>
      <c r="J38" s="6"/>
      <c r="K38" s="6"/>
      <c r="L38" s="6"/>
    </row>
    <row r="39" spans="1:12" x14ac:dyDescent="0.3">
      <c r="A39" s="62" t="s">
        <v>19</v>
      </c>
      <c r="B39" s="63"/>
      <c r="C39" s="73"/>
      <c r="D39" s="73"/>
      <c r="E39" s="73"/>
      <c r="F39" s="73"/>
      <c r="G39" s="73"/>
      <c r="I39" s="5"/>
      <c r="J39" s="5"/>
      <c r="K39" s="5"/>
      <c r="L39" s="5"/>
    </row>
    <row r="40" spans="1:12" x14ac:dyDescent="0.3">
      <c r="A40" s="3"/>
      <c r="B40" s="1" t="s">
        <v>46</v>
      </c>
      <c r="C40" s="9"/>
      <c r="D40" s="9"/>
      <c r="E40" s="9"/>
      <c r="F40" s="8"/>
      <c r="G40" s="9"/>
      <c r="I40" s="6"/>
      <c r="J40" s="6"/>
      <c r="K40" s="6"/>
      <c r="L40" s="6"/>
    </row>
    <row r="41" spans="1:12" x14ac:dyDescent="0.3">
      <c r="A41" s="3"/>
      <c r="B41" s="1" t="s">
        <v>47</v>
      </c>
      <c r="C41" s="9">
        <v>1</v>
      </c>
      <c r="D41" s="9">
        <v>1</v>
      </c>
      <c r="E41" s="9">
        <v>1</v>
      </c>
      <c r="F41" s="8">
        <v>1</v>
      </c>
      <c r="G41" s="9"/>
      <c r="I41" s="6"/>
      <c r="J41" s="6"/>
      <c r="K41" s="6"/>
      <c r="L41" s="6"/>
    </row>
    <row r="42" spans="1:12" x14ac:dyDescent="0.3">
      <c r="A42" s="3"/>
      <c r="B42" s="2" t="s">
        <v>48</v>
      </c>
      <c r="C42" s="9">
        <v>1</v>
      </c>
      <c r="D42" s="9">
        <v>1</v>
      </c>
      <c r="E42" s="9">
        <v>1</v>
      </c>
      <c r="F42" s="8">
        <v>1</v>
      </c>
      <c r="G42" s="9"/>
      <c r="I42" s="6"/>
      <c r="J42" s="6"/>
      <c r="K42" s="6"/>
      <c r="L42" s="6"/>
    </row>
    <row r="43" spans="1:12" x14ac:dyDescent="0.3">
      <c r="A43" s="62" t="s">
        <v>20</v>
      </c>
      <c r="B43" s="63"/>
      <c r="C43" s="73"/>
      <c r="D43" s="73"/>
      <c r="E43" s="73"/>
      <c r="F43" s="73"/>
      <c r="G43" s="73"/>
      <c r="I43" s="5"/>
      <c r="J43" s="5"/>
      <c r="K43" s="5"/>
      <c r="L43" s="5"/>
    </row>
    <row r="44" spans="1:12" x14ac:dyDescent="0.3">
      <c r="A44" s="3"/>
      <c r="B44" s="1" t="s">
        <v>49</v>
      </c>
      <c r="C44" s="9"/>
      <c r="D44" s="9"/>
      <c r="E44" s="9"/>
      <c r="F44" s="8"/>
      <c r="G44" s="9"/>
      <c r="I44" s="6"/>
      <c r="J44" s="6"/>
      <c r="K44" s="6"/>
      <c r="L44" s="6"/>
    </row>
    <row r="45" spans="1:12" x14ac:dyDescent="0.3">
      <c r="A45" s="3"/>
      <c r="B45" s="1" t="s">
        <v>50</v>
      </c>
      <c r="C45" s="9"/>
      <c r="D45" s="9"/>
      <c r="E45" s="9"/>
      <c r="F45" s="8"/>
      <c r="G45" s="9"/>
      <c r="I45" s="6"/>
      <c r="J45" s="6"/>
      <c r="K45" s="6"/>
      <c r="L45" s="6"/>
    </row>
    <row r="46" spans="1:12" x14ac:dyDescent="0.3">
      <c r="A46" s="3"/>
      <c r="B46" s="2" t="s">
        <v>51</v>
      </c>
      <c r="C46" s="9">
        <v>1</v>
      </c>
      <c r="D46" s="9">
        <v>1</v>
      </c>
      <c r="E46" s="9">
        <v>1</v>
      </c>
      <c r="F46" s="8"/>
      <c r="G46" s="9"/>
      <c r="I46" s="6"/>
      <c r="J46" s="6"/>
      <c r="K46" s="6"/>
      <c r="L46" s="6"/>
    </row>
    <row r="47" spans="1:12" ht="27" x14ac:dyDescent="0.3">
      <c r="A47" s="3"/>
      <c r="B47" s="2" t="s">
        <v>52</v>
      </c>
      <c r="C47" s="9">
        <v>1</v>
      </c>
      <c r="D47" s="9">
        <v>1</v>
      </c>
      <c r="E47" s="9">
        <v>1</v>
      </c>
      <c r="F47" s="8">
        <v>1</v>
      </c>
      <c r="G47" s="9"/>
      <c r="I47" s="6"/>
      <c r="J47" s="6"/>
      <c r="K47" s="6"/>
      <c r="L47" s="6"/>
    </row>
    <row r="48" spans="1:12" x14ac:dyDescent="0.3">
      <c r="A48" s="3"/>
      <c r="B48" s="1" t="s">
        <v>53</v>
      </c>
      <c r="C48" s="9"/>
      <c r="D48" s="9"/>
      <c r="E48" s="9"/>
      <c r="F48" s="8"/>
      <c r="G48" s="9">
        <v>1</v>
      </c>
      <c r="I48" s="6"/>
      <c r="J48" s="6"/>
      <c r="K48" s="6"/>
      <c r="L48" s="6"/>
    </row>
    <row r="49" spans="1:12" x14ac:dyDescent="0.3">
      <c r="A49" s="62" t="s">
        <v>21</v>
      </c>
      <c r="B49" s="63"/>
      <c r="C49" s="73"/>
      <c r="D49" s="73"/>
      <c r="E49" s="73"/>
      <c r="F49" s="73"/>
      <c r="G49" s="73"/>
      <c r="I49" s="5"/>
      <c r="J49" s="5"/>
      <c r="K49" s="5"/>
      <c r="L49" s="5"/>
    </row>
    <row r="50" spans="1:12" x14ac:dyDescent="0.3">
      <c r="A50" s="3"/>
      <c r="B50" s="1" t="s">
        <v>49</v>
      </c>
      <c r="C50" s="9"/>
      <c r="D50" s="9"/>
      <c r="E50" s="9"/>
      <c r="F50" s="8"/>
      <c r="G50" s="9"/>
      <c r="I50" s="6"/>
      <c r="J50" s="6"/>
      <c r="K50" s="6"/>
      <c r="L50" s="6"/>
    </row>
    <row r="51" spans="1:12" x14ac:dyDescent="0.3">
      <c r="A51" s="3"/>
      <c r="B51" s="1" t="s">
        <v>54</v>
      </c>
      <c r="C51" s="9"/>
      <c r="D51" s="9"/>
      <c r="E51" s="9"/>
      <c r="F51" s="8"/>
      <c r="G51" s="9"/>
      <c r="I51" s="6"/>
      <c r="J51" s="6"/>
      <c r="K51" s="6"/>
      <c r="L51" s="6"/>
    </row>
    <row r="52" spans="1:12" ht="27" x14ac:dyDescent="0.3">
      <c r="A52" s="3"/>
      <c r="B52" s="2" t="s">
        <v>55</v>
      </c>
      <c r="C52" s="9"/>
      <c r="D52" s="9"/>
      <c r="E52" s="9"/>
      <c r="F52" s="8"/>
      <c r="G52" s="9">
        <v>1</v>
      </c>
      <c r="I52" s="6"/>
      <c r="J52" s="6"/>
      <c r="K52" s="6"/>
      <c r="L52" s="6"/>
    </row>
    <row r="53" spans="1:12" x14ac:dyDescent="0.3">
      <c r="A53" s="3"/>
      <c r="B53" s="2" t="s">
        <v>56</v>
      </c>
      <c r="C53" s="9"/>
      <c r="D53" s="9"/>
      <c r="E53" s="9"/>
      <c r="F53" s="8"/>
      <c r="G53" s="9">
        <v>1</v>
      </c>
      <c r="I53" s="6"/>
      <c r="J53" s="6"/>
      <c r="K53" s="6"/>
      <c r="L53" s="6"/>
    </row>
    <row r="54" spans="1:12" x14ac:dyDescent="0.3">
      <c r="A54" s="62" t="s">
        <v>22</v>
      </c>
      <c r="B54" s="63"/>
      <c r="C54" s="73"/>
      <c r="D54" s="73"/>
      <c r="E54" s="73"/>
      <c r="F54" s="73"/>
      <c r="G54" s="73"/>
      <c r="I54" s="5"/>
      <c r="J54" s="5"/>
      <c r="K54" s="5"/>
      <c r="L54" s="5"/>
    </row>
    <row r="55" spans="1:12" x14ac:dyDescent="0.3">
      <c r="A55" s="3"/>
      <c r="B55" s="1" t="s">
        <v>57</v>
      </c>
      <c r="C55" s="9"/>
      <c r="D55" s="9"/>
      <c r="E55" s="9"/>
      <c r="F55" s="8"/>
      <c r="G55" s="9"/>
      <c r="I55" s="6"/>
      <c r="J55" s="6"/>
      <c r="K55" s="6"/>
      <c r="L55" s="6"/>
    </row>
    <row r="56" spans="1:12" ht="27" x14ac:dyDescent="0.3">
      <c r="A56" s="3"/>
      <c r="B56" s="1" t="s">
        <v>58</v>
      </c>
      <c r="C56" s="9"/>
      <c r="D56" s="9"/>
      <c r="E56" s="9"/>
      <c r="F56" s="8"/>
      <c r="G56" s="9"/>
      <c r="I56" s="6"/>
      <c r="J56" s="6"/>
      <c r="K56" s="6"/>
      <c r="L56" s="6"/>
    </row>
    <row r="57" spans="1:12" x14ac:dyDescent="0.3">
      <c r="A57" s="3"/>
      <c r="B57" s="2" t="s">
        <v>50</v>
      </c>
      <c r="C57" s="9"/>
      <c r="D57" s="9"/>
      <c r="E57" s="9"/>
      <c r="F57" s="8"/>
      <c r="G57" s="9"/>
      <c r="I57" s="6"/>
      <c r="J57" s="6"/>
      <c r="K57" s="6"/>
      <c r="L57" s="6"/>
    </row>
    <row r="58" spans="1:12" ht="79.8" x14ac:dyDescent="0.3">
      <c r="A58" s="27"/>
      <c r="B58" s="1" t="s">
        <v>59</v>
      </c>
      <c r="C58" s="9"/>
      <c r="D58" s="9"/>
      <c r="E58" s="9">
        <v>1</v>
      </c>
      <c r="F58" s="8"/>
      <c r="G58" s="9"/>
      <c r="I58" s="6"/>
      <c r="J58" s="6"/>
      <c r="K58" s="6"/>
      <c r="L58" s="6"/>
    </row>
    <row r="59" spans="1:12" ht="15" thickBot="1" x14ac:dyDescent="0.35"/>
    <row r="60" spans="1:12" x14ac:dyDescent="0.3">
      <c r="B60" s="32" t="s">
        <v>75</v>
      </c>
      <c r="C60" s="33"/>
      <c r="D60" s="33"/>
      <c r="E60" s="33"/>
      <c r="F60" s="33"/>
      <c r="G60" s="33"/>
      <c r="H60" s="33"/>
      <c r="I60" s="33"/>
      <c r="J60" s="33"/>
      <c r="K60" s="34"/>
    </row>
    <row r="61" spans="1:12" x14ac:dyDescent="0.3">
      <c r="B61" s="35"/>
      <c r="C61" s="36"/>
      <c r="D61" s="36"/>
      <c r="E61" s="36"/>
      <c r="F61" s="36"/>
      <c r="G61" s="36"/>
      <c r="H61" s="36"/>
      <c r="I61" s="36"/>
      <c r="J61" s="36"/>
      <c r="K61" s="37"/>
    </row>
    <row r="62" spans="1:12" x14ac:dyDescent="0.3">
      <c r="B62" s="35"/>
      <c r="C62" s="36"/>
      <c r="D62" s="36"/>
      <c r="E62" s="36"/>
      <c r="F62" s="36"/>
      <c r="G62" s="36"/>
      <c r="H62" s="36"/>
      <c r="I62" s="36"/>
      <c r="J62" s="36"/>
      <c r="K62" s="37"/>
    </row>
    <row r="63" spans="1:12" ht="15" thickBot="1" x14ac:dyDescent="0.35">
      <c r="B63" s="38"/>
      <c r="C63" s="39"/>
      <c r="D63" s="39"/>
      <c r="E63" s="39"/>
      <c r="F63" s="39"/>
      <c r="G63" s="39"/>
      <c r="H63" s="39"/>
      <c r="I63" s="39"/>
      <c r="J63" s="39"/>
      <c r="K63" s="40"/>
    </row>
    <row r="64" spans="1:12" ht="15" thickBot="1" x14ac:dyDescent="0.35"/>
    <row r="65" spans="1:11" x14ac:dyDescent="0.3">
      <c r="B65" s="41" t="s">
        <v>76</v>
      </c>
      <c r="C65" s="42"/>
      <c r="D65" s="42"/>
      <c r="E65" s="42"/>
      <c r="F65" s="42"/>
      <c r="G65" s="42"/>
      <c r="H65" s="42"/>
      <c r="I65" s="42"/>
      <c r="J65" s="42"/>
      <c r="K65" s="43"/>
    </row>
    <row r="66" spans="1:11" x14ac:dyDescent="0.3">
      <c r="B66" s="44"/>
      <c r="C66" s="45"/>
      <c r="D66" s="45"/>
      <c r="E66" s="45"/>
      <c r="F66" s="45"/>
      <c r="G66" s="45"/>
      <c r="H66" s="45"/>
      <c r="I66" s="45"/>
      <c r="J66" s="45"/>
      <c r="K66" s="46"/>
    </row>
    <row r="67" spans="1:11" x14ac:dyDescent="0.3">
      <c r="B67" s="44"/>
      <c r="C67" s="45"/>
      <c r="D67" s="45"/>
      <c r="E67" s="45"/>
      <c r="F67" s="45"/>
      <c r="G67" s="45"/>
      <c r="H67" s="45"/>
      <c r="I67" s="45"/>
      <c r="J67" s="45"/>
      <c r="K67" s="46"/>
    </row>
    <row r="68" spans="1:11" ht="15" thickBot="1" x14ac:dyDescent="0.35">
      <c r="B68" s="47"/>
      <c r="C68" s="48"/>
      <c r="D68" s="48"/>
      <c r="E68" s="48"/>
      <c r="F68" s="48"/>
      <c r="G68" s="48"/>
      <c r="H68" s="48"/>
      <c r="I68" s="48"/>
      <c r="J68" s="48"/>
      <c r="K68" s="49"/>
    </row>
    <row r="69" spans="1:11" ht="15" thickBot="1" x14ac:dyDescent="0.35">
      <c r="A69" s="29"/>
      <c r="B69" s="29"/>
      <c r="C69" s="29"/>
      <c r="D69" s="29"/>
      <c r="E69" s="29"/>
      <c r="F69" s="29"/>
      <c r="G69" s="29"/>
      <c r="H69" s="29"/>
      <c r="I69" s="29"/>
      <c r="J69" s="29"/>
      <c r="K69" s="29"/>
    </row>
    <row r="70" spans="1:11" ht="15" customHeight="1" x14ac:dyDescent="0.3">
      <c r="A70" s="29"/>
      <c r="B70" s="50" t="s">
        <v>79</v>
      </c>
      <c r="C70" s="29"/>
      <c r="D70" s="29"/>
      <c r="E70" s="53" t="s">
        <v>77</v>
      </c>
      <c r="F70" s="54"/>
      <c r="G70" s="54"/>
      <c r="H70" s="54"/>
      <c r="I70" s="54"/>
      <c r="J70" s="54"/>
      <c r="K70" s="55"/>
    </row>
    <row r="71" spans="1:11" ht="15" customHeight="1" x14ac:dyDescent="0.3">
      <c r="A71" s="29"/>
      <c r="B71" s="51"/>
      <c r="C71" s="29"/>
      <c r="D71" s="29"/>
      <c r="E71" s="56"/>
      <c r="F71" s="57"/>
      <c r="G71" s="57"/>
      <c r="H71" s="57"/>
      <c r="I71" s="57"/>
      <c r="J71" s="57"/>
      <c r="K71" s="58"/>
    </row>
    <row r="72" spans="1:11" ht="15" customHeight="1" x14ac:dyDescent="0.3">
      <c r="A72" s="29"/>
      <c r="B72" s="51"/>
      <c r="C72" s="29"/>
      <c r="D72" s="29"/>
      <c r="E72" s="56"/>
      <c r="F72" s="57"/>
      <c r="G72" s="57"/>
      <c r="H72" s="57"/>
      <c r="I72" s="57"/>
      <c r="J72" s="57"/>
      <c r="K72" s="58"/>
    </row>
    <row r="73" spans="1:11" ht="15.75" customHeight="1" thickBot="1" x14ac:dyDescent="0.35">
      <c r="A73" s="29"/>
      <c r="B73" s="51"/>
      <c r="C73" s="29"/>
      <c r="D73" s="29"/>
      <c r="E73" s="59"/>
      <c r="F73" s="60"/>
      <c r="G73" s="60"/>
      <c r="H73" s="60"/>
      <c r="I73" s="60"/>
      <c r="J73" s="60"/>
      <c r="K73" s="61"/>
    </row>
    <row r="74" spans="1:11" ht="15.75" customHeight="1" thickBot="1" x14ac:dyDescent="0.35">
      <c r="B74" s="52"/>
    </row>
  </sheetData>
  <protectedRanges>
    <protectedRange sqref="C2:G58" name="auteur"/>
    <protectedRange sqref="B60 B65 E70" name="Plage1"/>
  </protectedRanges>
  <mergeCells count="22">
    <mergeCell ref="A10:B10"/>
    <mergeCell ref="A39:B39"/>
    <mergeCell ref="A26:B26"/>
    <mergeCell ref="I2:J2"/>
    <mergeCell ref="A19:B19"/>
    <mergeCell ref="A23:B23"/>
    <mergeCell ref="A1:L1"/>
    <mergeCell ref="B60:K63"/>
    <mergeCell ref="B65:K68"/>
    <mergeCell ref="B70:B74"/>
    <mergeCell ref="E70:K73"/>
    <mergeCell ref="A33:B33"/>
    <mergeCell ref="A43:B43"/>
    <mergeCell ref="A49:B49"/>
    <mergeCell ref="A54:B54"/>
    <mergeCell ref="K2:L2"/>
    <mergeCell ref="C2:C3"/>
    <mergeCell ref="D2:D3"/>
    <mergeCell ref="E2:E3"/>
    <mergeCell ref="G2:G3"/>
    <mergeCell ref="F2:F3"/>
    <mergeCell ref="A4:B4"/>
  </mergeCells>
  <conditionalFormatting sqref="C5:G9 C11:G18 C20:G22 C24:G25 C27:G32 C34:G38 C40:G42 C44:G48 C50:G53 C55:G58">
    <cfRule type="notContainsBlanks" dxfId="48" priority="6">
      <formula>LEN(TRIM(C5))&gt;0</formula>
    </cfRule>
  </conditionalFormatting>
  <conditionalFormatting sqref="I5:L9 I11:L18 I20:L22 I24:L25 I27:L32 I34:L38 I40:L42 I44:L48 I50:L53 I55:L58">
    <cfRule type="notContainsBlanks" dxfId="47" priority="1">
      <formula>LEN(TRIM(I5))&gt;0</formula>
    </cfRule>
  </conditionalFormatting>
  <pageMargins left="0.7" right="0.7" top="0.75" bottom="0.75"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M58"/>
  <sheetViews>
    <sheetView workbookViewId="0">
      <selection activeCell="C44" sqref="C44"/>
    </sheetView>
  </sheetViews>
  <sheetFormatPr baseColWidth="10" defaultRowHeight="14.4" x14ac:dyDescent="0.3"/>
  <cols>
    <col min="5" max="5" width="12.33203125" customWidth="1"/>
  </cols>
  <sheetData>
    <row r="1" spans="2:13" x14ac:dyDescent="0.3">
      <c r="B1" s="11"/>
      <c r="C1" s="71" t="s">
        <v>5</v>
      </c>
      <c r="D1" s="67" t="s">
        <v>6</v>
      </c>
      <c r="E1" s="71" t="s">
        <v>7</v>
      </c>
      <c r="F1" s="71" t="s">
        <v>8</v>
      </c>
      <c r="G1" s="71" t="s">
        <v>9</v>
      </c>
      <c r="H1" s="71" t="s">
        <v>10</v>
      </c>
      <c r="I1" s="69" t="s">
        <v>11</v>
      </c>
      <c r="J1" s="67" t="s">
        <v>13</v>
      </c>
    </row>
    <row r="2" spans="2:13" ht="15" thickBot="1" x14ac:dyDescent="0.35">
      <c r="B2" s="12"/>
      <c r="C2" s="72"/>
      <c r="D2" s="68"/>
      <c r="E2" s="72"/>
      <c r="F2" s="72"/>
      <c r="G2" s="72"/>
      <c r="H2" s="72"/>
      <c r="I2" s="70"/>
      <c r="J2" s="68"/>
    </row>
    <row r="3" spans="2:13" ht="21.6" thickBot="1" x14ac:dyDescent="0.35">
      <c r="B3" s="12"/>
      <c r="C3" s="13">
        <f>SUM(C4:C58)</f>
        <v>1</v>
      </c>
      <c r="D3" s="23">
        <f>IF((SUM(D4:D58))=0,0,(SUM(D4,D10,D19,D23,D26,D33,D39,D43,D49,D54))/SUM((IF($D$54="",0,$C$54)),(IF($D$49="",0,$C$49)),(IF($D$43="",0,$C$43)),(IF($D$39="",0,$C$39)),(IF($D$33="",0,$C$33)),(IF($D$26="",0,$C$26)),(IF($D$23="",0,$C$23)),(IF($D$19="",0,$C$19)),(IF($D$10="",0,$C$10)),(IF($D$4="",0,$C$4))))</f>
        <v>0</v>
      </c>
      <c r="E3" s="14"/>
      <c r="F3" s="15">
        <f>SUM(F5:F58)</f>
        <v>22</v>
      </c>
      <c r="G3" s="16">
        <f>SUM(G5:G58)</f>
        <v>0</v>
      </c>
      <c r="H3" s="16">
        <f>IF(SUM(H5:H58)=0,0,1)</f>
        <v>0</v>
      </c>
      <c r="I3" s="17"/>
      <c r="J3" s="26" t="str">
        <f>IF(SUM(D4,D10,D19,D23,D26,D33,D39,D43,D49,D54,)&lt;&gt;0,IF(Feuil2!D3&lt;0.01,0,Feuil2!D3),"")</f>
        <v/>
      </c>
    </row>
    <row r="4" spans="2:13" ht="17.25" customHeight="1" x14ac:dyDescent="0.3">
      <c r="B4" s="24" t="s">
        <v>65</v>
      </c>
      <c r="C4" s="74">
        <v>0.05</v>
      </c>
      <c r="D4" s="23" t="str">
        <f>IF(SUM(D5:D9)&lt;&gt;0,(AVERAGE(D5:D9)*C4),"")</f>
        <v/>
      </c>
      <c r="E4" s="14"/>
      <c r="F4" s="15"/>
      <c r="G4" s="16"/>
      <c r="H4" s="16"/>
      <c r="I4" s="17"/>
    </row>
    <row r="5" spans="2:13" x14ac:dyDescent="0.3">
      <c r="B5" s="18" t="str">
        <f>(IF(H5&gt;1,"◄",""))</f>
        <v/>
      </c>
      <c r="C5" s="30"/>
      <c r="D5" s="20" t="str">
        <f>IF(F5=1,"",(IF(COUNTA(Feuil1!I5:L5)&gt;0,((IF(Feuil1!I5&lt;&gt;"",0,0)+IF(Feuil1!J5&lt;&gt;"",6.66,0)+IF(Feuil1!K5&lt;&gt;"",13.33,0)+IF(Feuil1!L5&lt;&gt;"",20,0)+0.00001))/COUNTA(Feuil1!I5:L5),"")))</f>
        <v/>
      </c>
      <c r="E5" s="21"/>
      <c r="F5" s="21">
        <v>1</v>
      </c>
      <c r="G5" s="21">
        <v>0</v>
      </c>
      <c r="H5" s="21">
        <f>IF(F5=0,(IF(Feuil1!I5&lt;&gt;"",1,0)+IF(Feuil1!J5&lt;&gt;"",1,0)+IF(Feuil1!K5&lt;&gt;"",1,0)+IF(Feuil1!L5&lt;&gt;"",1,0)),0)</f>
        <v>0</v>
      </c>
      <c r="I5" s="22">
        <f>IF(F5=1,0,(IF(F5&lt;&gt;"",(IF(Feuil1!I5&lt;&gt;"",0.0002,(D5/20))),0)))</f>
        <v>0</v>
      </c>
    </row>
    <row r="6" spans="2:13" x14ac:dyDescent="0.3">
      <c r="B6" s="18" t="str">
        <f t="shared" ref="B6:B11" si="0">(IF(H6&gt;1,"◄",""))</f>
        <v/>
      </c>
      <c r="C6" s="30"/>
      <c r="D6" s="20" t="str">
        <f>IF(F6=1,"",(IF(COUNTA(Feuil1!I6:L6)&gt;0,((IF(Feuil1!I6&lt;&gt;"",0,0)+IF(Feuil1!J6&lt;&gt;"",6.66,0)+IF(Feuil1!K6&lt;&gt;"",13.33,0)+IF(Feuil1!L6&lt;&gt;"",20,0)+0.00001))/COUNTA(Feuil1!I6:L6),"")))</f>
        <v/>
      </c>
      <c r="E6" s="20"/>
      <c r="F6" s="21">
        <f>IF((COUNTA(Feuil1!C6:G6))=0,1,0)</f>
        <v>0</v>
      </c>
      <c r="G6" s="21">
        <f t="shared" ref="G6:G58" si="1">H6</f>
        <v>0</v>
      </c>
      <c r="H6" s="21">
        <f>IF(F6=0,(IF(Feuil1!I6&lt;&gt;"",1,0)+IF(Feuil1!J6&lt;&gt;"",1,0)+IF(Feuil1!K6&lt;&gt;"",1,0)+IF(Feuil1!L6&lt;&gt;"",1,0)),0)</f>
        <v>0</v>
      </c>
      <c r="I6" s="22" t="e">
        <f>IF(F6=1,0,(IF(F6&lt;&gt;"",(IF(Feuil1!I6&lt;&gt;"",0.0002,(D6/20))),0)))</f>
        <v>#VALUE!</v>
      </c>
      <c r="M6" s="25"/>
    </row>
    <row r="7" spans="2:13" x14ac:dyDescent="0.3">
      <c r="B7" s="18" t="str">
        <f t="shared" si="0"/>
        <v/>
      </c>
      <c r="C7" s="30"/>
      <c r="D7" s="20" t="str">
        <f>IF(F7=1,"",(IF(COUNTA(Feuil1!I7:L7)&gt;0,((IF(Feuil1!I7&lt;&gt;"",0,0)+IF(Feuil1!J7&lt;&gt;"",6.66,0)+IF(Feuil1!K7&lt;&gt;"",13.33,0)+IF(Feuil1!L7&lt;&gt;"",20,0)+0.00001))/COUNTA(Feuil1!I7:L7),"")))</f>
        <v/>
      </c>
      <c r="E7" s="20"/>
      <c r="F7" s="21">
        <f>IF((COUNTA(Feuil1!C7:G7))=0,1,0)</f>
        <v>0</v>
      </c>
      <c r="G7" s="21">
        <f t="shared" si="1"/>
        <v>0</v>
      </c>
      <c r="H7" s="21">
        <f>IF(F7=0,(IF(Feuil1!I7&lt;&gt;"",1,0)+IF(Feuil1!J7&lt;&gt;"",1,0)+IF(Feuil1!K7&lt;&gt;"",1,0)+IF(Feuil1!L7&lt;&gt;"",1,0)),0)</f>
        <v>0</v>
      </c>
      <c r="I7" s="22" t="e">
        <f>IF(F7=1,0,(IF(F7&lt;&gt;"",(IF(Feuil1!I7&lt;&gt;"",0.0002,(D7/20))),0)))</f>
        <v>#VALUE!</v>
      </c>
    </row>
    <row r="8" spans="2:13" x14ac:dyDescent="0.3">
      <c r="B8" s="18" t="str">
        <f t="shared" si="0"/>
        <v/>
      </c>
      <c r="C8" s="30"/>
      <c r="D8" s="20" t="str">
        <f>IF(F8=1,"",(IF(COUNTA(Feuil1!I8:L8)&gt;0,((IF(Feuil1!I8&lt;&gt;"",0,0)+IF(Feuil1!J8&lt;&gt;"",6.66,0)+IF(Feuil1!K8&lt;&gt;"",13.33,0)+IF(Feuil1!L8&lt;&gt;"",20,0)+0.00001))/COUNTA(Feuil1!I8:L8),"")))</f>
        <v/>
      </c>
      <c r="E8" s="20"/>
      <c r="F8" s="21">
        <f>IF((COUNTA(Feuil1!C8:G8))=0,1,0)</f>
        <v>0</v>
      </c>
      <c r="G8" s="21">
        <f t="shared" si="1"/>
        <v>0</v>
      </c>
      <c r="H8" s="21">
        <f>IF(F8=0,(IF(Feuil1!I8&lt;&gt;"",1,0)+IF(Feuil1!J8&lt;&gt;"",1,0)+IF(Feuil1!K8&lt;&gt;"",1,0)+IF(Feuil1!L8&lt;&gt;"",1,0)),0)</f>
        <v>0</v>
      </c>
      <c r="I8" s="22" t="e">
        <f>IF(F8=1,0,(IF(F8&lt;&gt;"",(IF(Feuil1!I8&lt;&gt;"",0.0002,(D8/20))),0)))</f>
        <v>#VALUE!</v>
      </c>
    </row>
    <row r="9" spans="2:13" x14ac:dyDescent="0.3">
      <c r="B9" s="18" t="str">
        <f t="shared" si="0"/>
        <v/>
      </c>
      <c r="C9" s="19"/>
      <c r="D9" s="20" t="str">
        <f>IF(F9=1,"",(IF(COUNTA(Feuil1!I9:L9)&gt;0,((IF(Feuil1!I9&lt;&gt;"",0,0)+IF(Feuil1!J9&lt;&gt;"",6.66,0)+IF(Feuil1!K9&lt;&gt;"",13.33,0)+IF(Feuil1!L9&lt;&gt;"",20,0)+0.00001))/COUNTA(Feuil1!I9:L9),"")))</f>
        <v/>
      </c>
      <c r="E9" s="20"/>
      <c r="F9" s="21">
        <f>IF((COUNTA(Feuil1!C9:G9))=0,1,0)</f>
        <v>1</v>
      </c>
      <c r="G9" s="21">
        <f t="shared" si="1"/>
        <v>0</v>
      </c>
      <c r="H9" s="21">
        <f>IF(F9=0,(IF(Feuil1!I9&lt;&gt;"",1,0)+IF(Feuil1!J9&lt;&gt;"",1,0)+IF(Feuil1!K9&lt;&gt;"",1,0)+IF(Feuil1!L9&lt;&gt;"",1,0)),0)</f>
        <v>0</v>
      </c>
      <c r="I9" s="22">
        <f>IF(F9=1,0,(IF(F9&lt;&gt;"",(IF(Feuil1!I9&lt;&gt;"",0.0002,(D9/20))),0)))</f>
        <v>0</v>
      </c>
    </row>
    <row r="10" spans="2:13" ht="15" x14ac:dyDescent="0.3">
      <c r="B10" s="24" t="s">
        <v>66</v>
      </c>
      <c r="C10" s="75">
        <v>0.05</v>
      </c>
      <c r="D10" s="23" t="str">
        <f>IF(SUM(D11:D18)&lt;&gt;0,(AVERAGE(D11:D18)*C10),"")</f>
        <v/>
      </c>
      <c r="E10" s="20"/>
      <c r="F10" s="21"/>
      <c r="G10" s="21"/>
      <c r="H10" s="21"/>
      <c r="I10" s="22"/>
    </row>
    <row r="11" spans="2:13" x14ac:dyDescent="0.3">
      <c r="B11" s="18" t="str">
        <f t="shared" si="0"/>
        <v/>
      </c>
      <c r="C11" s="30"/>
      <c r="D11" s="20" t="str">
        <f>IF(F11=1,"",(IF(COUNTA(Feuil1!I11:L11)&gt;0,((IF(Feuil1!I11&lt;&gt;"",0,0)+IF(Feuil1!J11&lt;&gt;"",6.66,0)+IF(Feuil1!K11&lt;&gt;"",13.33,0)+IF(Feuil1!L11&lt;&gt;"",20,0)+0.00001))/COUNTA(Feuil1!I11:L11),"")))</f>
        <v/>
      </c>
      <c r="E11" s="20"/>
      <c r="F11" s="21">
        <f>IF((COUNTA(Feuil1!C11:G11))=0,1,0)</f>
        <v>1</v>
      </c>
      <c r="G11" s="21">
        <f t="shared" si="1"/>
        <v>0</v>
      </c>
      <c r="H11" s="21">
        <f>IF(F11=0,(IF(Feuil1!I11&lt;&gt;"",1,0)+IF(Feuil1!J11&lt;&gt;"",1,0)+IF(Feuil1!K11&lt;&gt;"",1,0)+IF(Feuil1!L11&lt;&gt;"",1,0)),0)</f>
        <v>0</v>
      </c>
      <c r="I11" s="22">
        <f>IF(F11=1,0,(IF(F11&lt;&gt;"",(IF(Feuil1!I11&lt;&gt;"",0.0002,(D11/20))),0)))</f>
        <v>0</v>
      </c>
    </row>
    <row r="12" spans="2:13" x14ac:dyDescent="0.3">
      <c r="B12" s="18"/>
      <c r="C12" s="30"/>
      <c r="D12" s="20" t="str">
        <f>IF(F12=1,"",(IF(COUNTA(Feuil1!I12:L12)&gt;0,((IF(Feuil1!I12&lt;&gt;"",0,0)+IF(Feuil1!J12&lt;&gt;"",6.66,0)+IF(Feuil1!K12&lt;&gt;"",13.33,0)+IF(Feuil1!L12&lt;&gt;"",20,0)+0.00001))/COUNTA(Feuil1!I12:L12),"")))</f>
        <v/>
      </c>
      <c r="E12" s="20"/>
      <c r="F12" s="21">
        <f>IF((COUNTA(Feuil1!C12:G12))=0,1,0)</f>
        <v>1</v>
      </c>
      <c r="G12" s="21">
        <f t="shared" si="1"/>
        <v>0</v>
      </c>
      <c r="H12" s="21">
        <f>IF(F12=0,(IF(Feuil1!I12&lt;&gt;"",1,0)+IF(Feuil1!J12&lt;&gt;"",1,0)+IF(Feuil1!K12&lt;&gt;"",1,0)+IF(Feuil1!L12&lt;&gt;"",1,0)),0)</f>
        <v>0</v>
      </c>
      <c r="I12" s="22">
        <f>IF(F12=1,0,(IF(F12&lt;&gt;"",(IF(Feuil1!I12&lt;&gt;"",0.0002,(D12/20))),0)))</f>
        <v>0</v>
      </c>
    </row>
    <row r="13" spans="2:13" x14ac:dyDescent="0.3">
      <c r="B13" s="18"/>
      <c r="C13" s="30"/>
      <c r="D13" s="20" t="str">
        <f>IF(F13=1,"",(IF(COUNTA(Feuil1!I13:L13)&gt;0,((IF(Feuil1!I13&lt;&gt;"",0,0)+IF(Feuil1!J13&lt;&gt;"",6.66,0)+IF(Feuil1!K13&lt;&gt;"",13.33,0)+IF(Feuil1!L13&lt;&gt;"",20,0)+0.00001))/COUNTA(Feuil1!I13:L13),"")))</f>
        <v/>
      </c>
      <c r="E13" s="20"/>
      <c r="F13" s="21">
        <f>IF((COUNTA(Feuil1!C13:G13))=0,1,0)</f>
        <v>1</v>
      </c>
      <c r="G13" s="21">
        <f t="shared" si="1"/>
        <v>0</v>
      </c>
      <c r="H13" s="21">
        <f>IF(F13=0,(IF(Feuil1!I13&lt;&gt;"",1,0)+IF(Feuil1!J13&lt;&gt;"",1,0)+IF(Feuil1!K13&lt;&gt;"",1,0)+IF(Feuil1!L13&lt;&gt;"",1,0)),0)</f>
        <v>0</v>
      </c>
      <c r="I13" s="22">
        <f>IF(F13=1,0,(IF(F13&lt;&gt;"",(IF(Feuil1!I13&lt;&gt;"",0.0002,(D13/20))),0)))</f>
        <v>0</v>
      </c>
    </row>
    <row r="14" spans="2:13" x14ac:dyDescent="0.3">
      <c r="B14" s="18"/>
      <c r="C14" s="30"/>
      <c r="D14" s="20" t="str">
        <f>IF(F14=1,"",(IF(COUNTA(Feuil1!I14:L14)&gt;0,((IF(Feuil1!I14&lt;&gt;"",0,0)+IF(Feuil1!J14&lt;&gt;"",6.66,0)+IF(Feuil1!K14&lt;&gt;"",13.33,0)+IF(Feuil1!L14&lt;&gt;"",20,0)+0.00001))/COUNTA(Feuil1!I14:L14),"")))</f>
        <v/>
      </c>
      <c r="E14" s="20"/>
      <c r="F14" s="21">
        <f>IF((COUNTA(Feuil1!C14:G14))=0,1,0)</f>
        <v>1</v>
      </c>
      <c r="G14" s="21">
        <f t="shared" si="1"/>
        <v>0</v>
      </c>
      <c r="H14" s="21">
        <f>IF(F14=0,(IF(Feuil1!I14&lt;&gt;"",1,0)+IF(Feuil1!J14&lt;&gt;"",1,0)+IF(Feuil1!K14&lt;&gt;"",1,0)+IF(Feuil1!L14&lt;&gt;"",1,0)),0)</f>
        <v>0</v>
      </c>
      <c r="I14" s="22">
        <f>IF(F14=1,0,(IF(F14&lt;&gt;"",(IF(Feuil1!I14&lt;&gt;"",0.0002,(D14/20))),0)))</f>
        <v>0</v>
      </c>
    </row>
    <row r="15" spans="2:13" x14ac:dyDescent="0.3">
      <c r="B15" s="18"/>
      <c r="C15" s="30"/>
      <c r="D15" s="20" t="str">
        <f>IF(F15=1,"",(IF(COUNTA(Feuil1!I15:L15)&gt;0,((IF(Feuil1!I15&lt;&gt;"",0,0)+IF(Feuil1!J15&lt;&gt;"",6.66,0)+IF(Feuil1!K15&lt;&gt;"",13.33,0)+IF(Feuil1!L15&lt;&gt;"",20,0)+0.00001))/COUNTA(Feuil1!I15:L15),"")))</f>
        <v/>
      </c>
      <c r="E15" s="20"/>
      <c r="F15" s="21">
        <f>IF((COUNTA(Feuil1!C15:G15))=0,1,0)</f>
        <v>1</v>
      </c>
      <c r="G15" s="21">
        <f t="shared" si="1"/>
        <v>0</v>
      </c>
      <c r="H15" s="21">
        <f>IF(F15=0,(IF(Feuil1!I15&lt;&gt;"",1,0)+IF(Feuil1!J15&lt;&gt;"",1,0)+IF(Feuil1!K15&lt;&gt;"",1,0)+IF(Feuil1!L15&lt;&gt;"",1,0)),0)</f>
        <v>0</v>
      </c>
      <c r="I15" s="22">
        <f>IF(F15=1,0,(IF(F15&lt;&gt;"",(IF(Feuil1!I15&lt;&gt;"",0.0002,(D15/20))),0)))</f>
        <v>0</v>
      </c>
    </row>
    <row r="16" spans="2:13" x14ac:dyDescent="0.3">
      <c r="B16" s="18"/>
      <c r="C16" s="30"/>
      <c r="D16" s="20" t="str">
        <f>IF(F16=1,"",(IF(COUNTA(Feuil1!I16:L16)&gt;0,((IF(Feuil1!I16&lt;&gt;"",0,0)+IF(Feuil1!J16&lt;&gt;"",6.66,0)+IF(Feuil1!K16&lt;&gt;"",13.33,0)+IF(Feuil1!L16&lt;&gt;"",20,0)+0.00001))/COUNTA(Feuil1!I16:L16),"")))</f>
        <v/>
      </c>
      <c r="E16" s="20"/>
      <c r="F16" s="21">
        <f>IF((COUNTA(Feuil1!C16:G16))=0,1,0)</f>
        <v>0</v>
      </c>
      <c r="G16" s="21">
        <f t="shared" si="1"/>
        <v>0</v>
      </c>
      <c r="H16" s="21">
        <f>IF(F16=0,(IF(Feuil1!I16&lt;&gt;"",1,0)+IF(Feuil1!J16&lt;&gt;"",1,0)+IF(Feuil1!K16&lt;&gt;"",1,0)+IF(Feuil1!L16&lt;&gt;"",1,0)),0)</f>
        <v>0</v>
      </c>
      <c r="I16" s="22" t="e">
        <f>IF(F16=1,0,(IF(F16&lt;&gt;"",(IF(Feuil1!I16&lt;&gt;"",0.0002,(D16/20))),0)))</f>
        <v>#VALUE!</v>
      </c>
    </row>
    <row r="17" spans="2:13" x14ac:dyDescent="0.3">
      <c r="B17" s="18"/>
      <c r="C17" s="30"/>
      <c r="D17" s="20" t="str">
        <f>IF(F17=1,"",(IF(COUNTA(Feuil1!I17:L17)&gt;0,((IF(Feuil1!I17&lt;&gt;"",0,0)+IF(Feuil1!J17&lt;&gt;"",6.66,0)+IF(Feuil1!K17&lt;&gt;"",13.33,0)+IF(Feuil1!L17&lt;&gt;"",20,0)+0.00001))/COUNTA(Feuil1!I17:L17),"")))</f>
        <v/>
      </c>
      <c r="E17" s="20"/>
      <c r="F17" s="21">
        <f>IF((COUNTA(Feuil1!C17:G17))=0,1,0)</f>
        <v>1</v>
      </c>
      <c r="G17" s="21">
        <f t="shared" si="1"/>
        <v>0</v>
      </c>
      <c r="H17" s="21">
        <f>IF(F17=0,(IF(Feuil1!I17&lt;&gt;"",1,0)+IF(Feuil1!J17&lt;&gt;"",1,0)+IF(Feuil1!K17&lt;&gt;"",1,0)+IF(Feuil1!L17&lt;&gt;"",1,0)),0)</f>
        <v>0</v>
      </c>
      <c r="I17" s="22">
        <f>IF(F17=1,0,(IF(F17&lt;&gt;"",(IF(Feuil1!I17&lt;&gt;"",0.0002,(D17/20))),0)))</f>
        <v>0</v>
      </c>
    </row>
    <row r="18" spans="2:13" x14ac:dyDescent="0.3">
      <c r="B18" s="18"/>
      <c r="C18" s="30"/>
      <c r="D18" s="20" t="str">
        <f>IF(F18=1,"",(IF(COUNTA(Feuil1!I18:L18)&gt;0,((IF(Feuil1!I18&lt;&gt;"",0,0)+IF(Feuil1!J18&lt;&gt;"",6.66,0)+IF(Feuil1!K18&lt;&gt;"",13.33,0)+IF(Feuil1!L18&lt;&gt;"",20,0)+0.00001))/COUNTA(Feuil1!I18:L18),"")))</f>
        <v/>
      </c>
      <c r="E18" s="20"/>
      <c r="F18" s="21">
        <f>IF((COUNTA(Feuil1!C18:G18))=0,1,0)</f>
        <v>0</v>
      </c>
      <c r="G18" s="21">
        <f t="shared" si="1"/>
        <v>0</v>
      </c>
      <c r="H18" s="21">
        <f>IF(F18=0,(IF(Feuil1!I18&lt;&gt;"",1,0)+IF(Feuil1!J18&lt;&gt;"",1,0)+IF(Feuil1!K18&lt;&gt;"",1,0)+IF(Feuil1!L18&lt;&gt;"",1,0)),0)</f>
        <v>0</v>
      </c>
      <c r="I18" s="22" t="e">
        <f>IF(F18=1,0,(IF(F18&lt;&gt;"",(IF(Feuil1!I18&lt;&gt;"",0.0002,(D18/20))),0)))</f>
        <v>#VALUE!</v>
      </c>
    </row>
    <row r="19" spans="2:13" ht="17.25" customHeight="1" x14ac:dyDescent="0.3">
      <c r="B19" s="24" t="s">
        <v>67</v>
      </c>
      <c r="C19" s="74">
        <v>0.05</v>
      </c>
      <c r="D19" s="23" t="str">
        <f>IF(SUM(D20:D22)&lt;&gt;0,(AVERAGE(D20:D22)*C19),"")</f>
        <v/>
      </c>
      <c r="E19" s="14"/>
      <c r="F19" s="21"/>
      <c r="G19" s="21"/>
      <c r="H19" s="21"/>
      <c r="I19" s="22"/>
    </row>
    <row r="20" spans="2:13" x14ac:dyDescent="0.3">
      <c r="B20" s="18" t="str">
        <f>(IF(H20&gt;1,"◄",""))</f>
        <v/>
      </c>
      <c r="C20" s="30"/>
      <c r="D20" s="20" t="str">
        <f>IF(F20=1,"",(IF(COUNTA(Feuil1!I20:L20)&gt;0,((IF(Feuil1!I20&lt;&gt;"",0,0)+IF(Feuil1!J20&lt;&gt;"",6.66,0)+IF(Feuil1!K20&lt;&gt;"",13.33,0)+IF(Feuil1!L20&lt;&gt;"",20,0)+0.00001))/COUNTA(Feuil1!I20:L20),"")))</f>
        <v/>
      </c>
      <c r="E20" s="21"/>
      <c r="F20" s="21">
        <f>IF((COUNTA(Feuil1!C20:G20))=0,1,0)</f>
        <v>1</v>
      </c>
      <c r="G20" s="21">
        <f t="shared" si="1"/>
        <v>0</v>
      </c>
      <c r="H20" s="21">
        <f>IF(F20=0,(IF(Feuil1!I20&lt;&gt;"",1,0)+IF(Feuil1!J20&lt;&gt;"",1,0)+IF(Feuil1!K20&lt;&gt;"",1,0)+IF(Feuil1!L20&lt;&gt;"",1,0)),0)</f>
        <v>0</v>
      </c>
      <c r="I20" s="22">
        <f>IF(F20=1,0,(IF(F20&lt;&gt;"",(IF(Feuil1!I20&lt;&gt;"",0.0002,(D20/20))),0)))</f>
        <v>0</v>
      </c>
    </row>
    <row r="21" spans="2:13" x14ac:dyDescent="0.3">
      <c r="B21" s="18" t="str">
        <f t="shared" ref="B21:B22" si="2">(IF(H21&gt;1,"◄",""))</f>
        <v/>
      </c>
      <c r="C21" s="30"/>
      <c r="D21" s="20" t="str">
        <f>IF(F21=1,"",(IF(COUNTA(Feuil1!I21:L21)&gt;0,((IF(Feuil1!I21&lt;&gt;"",0,0)+IF(Feuil1!J21&lt;&gt;"",6.66,0)+IF(Feuil1!K21&lt;&gt;"",13.33,0)+IF(Feuil1!L21&lt;&gt;"",20,0)+0.00001))/COUNTA(Feuil1!I21:L21),"")))</f>
        <v/>
      </c>
      <c r="E21" s="20"/>
      <c r="F21" s="21">
        <f>IF((COUNTA(Feuil1!C21:G21))=0,1,0)</f>
        <v>0</v>
      </c>
      <c r="G21" s="21">
        <f t="shared" si="1"/>
        <v>0</v>
      </c>
      <c r="H21" s="21">
        <f>IF(F21=0,(IF(Feuil1!I21&lt;&gt;"",1,0)+IF(Feuil1!J21&lt;&gt;"",1,0)+IF(Feuil1!K21&lt;&gt;"",1,0)+IF(Feuil1!L21&lt;&gt;"",1,0)),0)</f>
        <v>0</v>
      </c>
      <c r="I21" s="22" t="e">
        <f>IF(F21=1,0,(IF(F21&lt;&gt;"",(IF(Feuil1!I21&lt;&gt;"",0.0002,(D21/20))),0)))</f>
        <v>#VALUE!</v>
      </c>
      <c r="M21" s="25"/>
    </row>
    <row r="22" spans="2:13" x14ac:dyDescent="0.3">
      <c r="B22" s="18" t="str">
        <f t="shared" si="2"/>
        <v/>
      </c>
      <c r="C22" s="30"/>
      <c r="D22" s="20" t="str">
        <f>IF(F22=1,"",(IF(COUNTA(Feuil1!I22:L22)&gt;0,((IF(Feuil1!I22&lt;&gt;"",0,0)+IF(Feuil1!J22&lt;&gt;"",6.66,0)+IF(Feuil1!K22&lt;&gt;"",13.33,0)+IF(Feuil1!L22&lt;&gt;"",20,0)+0.00001))/COUNTA(Feuil1!I22:L22),"")))</f>
        <v/>
      </c>
      <c r="E22" s="20"/>
      <c r="F22" s="21">
        <f>IF((COUNTA(Feuil1!C22:G22))=0,1,0)</f>
        <v>1</v>
      </c>
      <c r="G22" s="21">
        <f t="shared" si="1"/>
        <v>0</v>
      </c>
      <c r="H22" s="21">
        <f>IF(F22=0,(IF(Feuil1!I22&lt;&gt;"",1,0)+IF(Feuil1!J22&lt;&gt;"",1,0)+IF(Feuil1!K22&lt;&gt;"",1,0)+IF(Feuil1!L22&lt;&gt;"",1,0)),0)</f>
        <v>0</v>
      </c>
      <c r="I22" s="22">
        <f>IF(F22=1,0,(IF(F22&lt;&gt;"",(IF(Feuil1!I22&lt;&gt;"",0.0002,(D22/20))),0)))</f>
        <v>0</v>
      </c>
    </row>
    <row r="23" spans="2:13" ht="17.25" customHeight="1" x14ac:dyDescent="0.3">
      <c r="B23" s="24" t="s">
        <v>68</v>
      </c>
      <c r="C23" s="74">
        <v>0.1</v>
      </c>
      <c r="D23" s="23" t="str">
        <f>IF(SUM(D24:D25)&lt;&gt;0,(AVERAGE(D24:D25)*C23),"")</f>
        <v/>
      </c>
      <c r="E23" s="14"/>
      <c r="F23" s="21"/>
      <c r="G23" s="21"/>
      <c r="H23" s="21"/>
      <c r="I23" s="22"/>
    </row>
    <row r="24" spans="2:13" x14ac:dyDescent="0.3">
      <c r="B24" s="18" t="str">
        <f>(IF(H24&gt;1,"◄",""))</f>
        <v/>
      </c>
      <c r="C24" s="30"/>
      <c r="D24" s="20" t="str">
        <f>IF(F24=1,"",(IF(COUNTA(Feuil1!I24:L24)&gt;0,((IF(Feuil1!I24&lt;&gt;"",0,0)+IF(Feuil1!J24&lt;&gt;"",6.66,0)+IF(Feuil1!K24&lt;&gt;"",13.33,0)+IF(Feuil1!L24&lt;&gt;"",20,0)+0.00001))/COUNTA(Feuil1!I24:L24),"")))</f>
        <v/>
      </c>
      <c r="E24" s="21"/>
      <c r="F24" s="21">
        <f>IF((COUNTA(Feuil1!C24:G24))=0,1,0)</f>
        <v>0</v>
      </c>
      <c r="G24" s="21">
        <f t="shared" si="1"/>
        <v>0</v>
      </c>
      <c r="H24" s="21">
        <f>IF(F24=0,(IF(Feuil1!I24&lt;&gt;"",1,0)+IF(Feuil1!J24&lt;&gt;"",1,0)+IF(Feuil1!K24&lt;&gt;"",1,0)+IF(Feuil1!L24&lt;&gt;"",1,0)),0)</f>
        <v>0</v>
      </c>
      <c r="I24" s="22" t="e">
        <f>IF(F24=1,0,(IF(F24&lt;&gt;"",(IF(Feuil1!I24&lt;&gt;"",0.0002,(D24/20))),0)))</f>
        <v>#VALUE!</v>
      </c>
    </row>
    <row r="25" spans="2:13" x14ac:dyDescent="0.3">
      <c r="B25" s="18" t="str">
        <f t="shared" ref="B25" si="3">(IF(H25&gt;1,"◄",""))</f>
        <v/>
      </c>
      <c r="C25" s="30"/>
      <c r="D25" s="20" t="str">
        <f>IF(F25=1,"",(IF(COUNTA(Feuil1!I25:L25)&gt;0,((IF(Feuil1!I25&lt;&gt;"",0,0)+IF(Feuil1!J25&lt;&gt;"",6.66,0)+IF(Feuil1!K25&lt;&gt;"",13.33,0)+IF(Feuil1!L25&lt;&gt;"",20,0)+0.00001))/COUNTA(Feuil1!I25:L25),"")))</f>
        <v/>
      </c>
      <c r="E25" s="20"/>
      <c r="F25" s="21">
        <f>IF((COUNTA(Feuil1!C25:G25))=0,1,0)</f>
        <v>1</v>
      </c>
      <c r="G25" s="21">
        <f t="shared" si="1"/>
        <v>0</v>
      </c>
      <c r="H25" s="21">
        <f>IF(F25=0,(IF(Feuil1!I25&lt;&gt;"",1,0)+IF(Feuil1!J25&lt;&gt;"",1,0)+IF(Feuil1!K25&lt;&gt;"",1,0)+IF(Feuil1!L25&lt;&gt;"",1,0)),0)</f>
        <v>0</v>
      </c>
      <c r="I25" s="22">
        <f>IF(F25=1,0,(IF(F25&lt;&gt;"",(IF(Feuil1!I25&lt;&gt;"",0.0002,(D25/20))),0)))</f>
        <v>0</v>
      </c>
      <c r="M25" s="25"/>
    </row>
    <row r="26" spans="2:13" ht="17.25" customHeight="1" x14ac:dyDescent="0.3">
      <c r="B26" s="24" t="s">
        <v>69</v>
      </c>
      <c r="C26" s="74">
        <v>0.2</v>
      </c>
      <c r="D26" s="23" t="str">
        <f>IF(SUM(D27:D32)&lt;&gt;0,(AVERAGE(D27:D32)*C26),"")</f>
        <v/>
      </c>
      <c r="E26" s="14"/>
      <c r="F26" s="21"/>
      <c r="G26" s="21"/>
      <c r="H26" s="21"/>
      <c r="I26" s="22"/>
    </row>
    <row r="27" spans="2:13" x14ac:dyDescent="0.3">
      <c r="B27" s="18" t="str">
        <f>(IF(H27&gt;1,"◄",""))</f>
        <v/>
      </c>
      <c r="C27" s="30"/>
      <c r="D27" s="20" t="str">
        <f>IF(F27=1,"",(IF(COUNTA(Feuil1!I27:L27)&gt;0,((IF(Feuil1!I27&lt;&gt;"",0,0)+IF(Feuil1!J27&lt;&gt;"",6.66,0)+IF(Feuil1!K27&lt;&gt;"",13.33,0)+IF(Feuil1!L27&lt;&gt;"",20,0)+0.00001))/COUNTA(Feuil1!I27:L27),"")))</f>
        <v/>
      </c>
      <c r="E27" s="21"/>
      <c r="F27" s="21">
        <f>IF((COUNTA(Feuil1!C27:G27))=0,1,0)</f>
        <v>0</v>
      </c>
      <c r="G27" s="21">
        <f t="shared" si="1"/>
        <v>0</v>
      </c>
      <c r="H27" s="21">
        <f>IF(F27=0,(IF(Feuil1!I27&lt;&gt;"",1,0)+IF(Feuil1!J27&lt;&gt;"",1,0)+IF(Feuil1!K27&lt;&gt;"",1,0)+IF(Feuil1!L27&lt;&gt;"",1,0)),0)</f>
        <v>0</v>
      </c>
      <c r="I27" s="22" t="e">
        <f>IF(F27=1,0,(IF(F27&lt;&gt;"",(IF(Feuil1!I27&lt;&gt;"",0.0002,(D27/20))),0)))</f>
        <v>#VALUE!</v>
      </c>
    </row>
    <row r="28" spans="2:13" x14ac:dyDescent="0.3">
      <c r="B28" s="18" t="str">
        <f t="shared" ref="B28:B32" si="4">(IF(H28&gt;1,"◄",""))</f>
        <v/>
      </c>
      <c r="C28" s="30"/>
      <c r="D28" s="20" t="str">
        <f>IF(F28=1,"",(IF(COUNTA(Feuil1!I28:L28)&gt;0,((IF(Feuil1!I28&lt;&gt;"",0,0)+IF(Feuil1!J28&lt;&gt;"",6.66,0)+IF(Feuil1!K28&lt;&gt;"",13.33,0)+IF(Feuil1!L28&lt;&gt;"",20,0)+0.00001))/COUNTA(Feuil1!I28:L28),"")))</f>
        <v/>
      </c>
      <c r="E28" s="20"/>
      <c r="F28" s="21">
        <f>IF((COUNTA(Feuil1!C28:G28))=0,1,0)</f>
        <v>0</v>
      </c>
      <c r="G28" s="21">
        <f t="shared" si="1"/>
        <v>0</v>
      </c>
      <c r="H28" s="21">
        <f>IF(F28=0,(IF(Feuil1!I28&lt;&gt;"",1,0)+IF(Feuil1!J28&lt;&gt;"",1,0)+IF(Feuil1!K28&lt;&gt;"",1,0)+IF(Feuil1!L28&lt;&gt;"",1,0)),0)</f>
        <v>0</v>
      </c>
      <c r="I28" s="22" t="e">
        <f>IF(F28=1,0,(IF(F28&lt;&gt;"",(IF(Feuil1!I28&lt;&gt;"",0.0002,(D28/20))),0)))</f>
        <v>#VALUE!</v>
      </c>
      <c r="M28" s="25"/>
    </row>
    <row r="29" spans="2:13" x14ac:dyDescent="0.3">
      <c r="B29" s="18" t="str">
        <f t="shared" si="4"/>
        <v/>
      </c>
      <c r="C29" s="30"/>
      <c r="D29" s="20" t="str">
        <f>IF(F29=1,"",(IF(COUNTA(Feuil1!I29:L29)&gt;0,((IF(Feuil1!I29&lt;&gt;"",0,0)+IF(Feuil1!J29&lt;&gt;"",6.66,0)+IF(Feuil1!K29&lt;&gt;"",13.33,0)+IF(Feuil1!L29&lt;&gt;"",20,0)+0.00001))/COUNTA(Feuil1!I29:L29),"")))</f>
        <v/>
      </c>
      <c r="E29" s="20"/>
      <c r="F29" s="21">
        <f>IF((COUNTA(Feuil1!C29:G29))=0,1,0)</f>
        <v>0</v>
      </c>
      <c r="G29" s="21">
        <f t="shared" si="1"/>
        <v>0</v>
      </c>
      <c r="H29" s="21">
        <f>IF(F29=0,(IF(Feuil1!I29&lt;&gt;"",1,0)+IF(Feuil1!J29&lt;&gt;"",1,0)+IF(Feuil1!K29&lt;&gt;"",1,0)+IF(Feuil1!L29&lt;&gt;"",1,0)),0)</f>
        <v>0</v>
      </c>
      <c r="I29" s="22" t="e">
        <f>IF(F29=1,0,(IF(F29&lt;&gt;"",(IF(Feuil1!I29&lt;&gt;"",0.0002,(D29/20))),0)))</f>
        <v>#VALUE!</v>
      </c>
    </row>
    <row r="30" spans="2:13" x14ac:dyDescent="0.3">
      <c r="B30" s="18" t="str">
        <f t="shared" si="4"/>
        <v/>
      </c>
      <c r="C30" s="30"/>
      <c r="D30" s="20" t="str">
        <f>IF(F30=1,"",(IF(COUNTA(Feuil1!I30:L30)&gt;0,((IF(Feuil1!I30&lt;&gt;"",0,0)+IF(Feuil1!J30&lt;&gt;"",6.66,0)+IF(Feuil1!K30&lt;&gt;"",13.33,0)+IF(Feuil1!L30&lt;&gt;"",20,0)+0.00001))/COUNTA(Feuil1!I30:L30),"")))</f>
        <v/>
      </c>
      <c r="E30" s="20"/>
      <c r="F30" s="21">
        <f>IF((COUNTA(Feuil1!C30:G30))=0,1,0)</f>
        <v>1</v>
      </c>
      <c r="G30" s="21">
        <f t="shared" si="1"/>
        <v>0</v>
      </c>
      <c r="H30" s="21">
        <f>IF(F30=0,(IF(Feuil1!I30&lt;&gt;"",1,0)+IF(Feuil1!J30&lt;&gt;"",1,0)+IF(Feuil1!K30&lt;&gt;"",1,0)+IF(Feuil1!L30&lt;&gt;"",1,0)),0)</f>
        <v>0</v>
      </c>
      <c r="I30" s="22">
        <f>IF(F30=1,0,(IF(F30&lt;&gt;"",(IF(Feuil1!I30&lt;&gt;"",0.0002,(D30/20))),0)))</f>
        <v>0</v>
      </c>
    </row>
    <row r="31" spans="2:13" x14ac:dyDescent="0.3">
      <c r="B31" s="18"/>
      <c r="C31" s="30"/>
      <c r="D31" s="20" t="str">
        <f>IF(F31=1,"",(IF(COUNTA(Feuil1!I31:L31)&gt;0,((IF(Feuil1!I31&lt;&gt;"",0,0)+IF(Feuil1!J31&lt;&gt;"",6.66,0)+IF(Feuil1!K31&lt;&gt;"",13.33,0)+IF(Feuil1!L31&lt;&gt;"",20,0)+0.00001))/COUNTA(Feuil1!I31:L31),"")))</f>
        <v/>
      </c>
      <c r="E31" s="20"/>
      <c r="F31" s="21">
        <f>IF((COUNTA(Feuil1!C31:G31))=0,1,0)</f>
        <v>0</v>
      </c>
      <c r="G31" s="21">
        <f t="shared" si="1"/>
        <v>0</v>
      </c>
      <c r="H31" s="21">
        <f>IF(F31=0,(IF(Feuil1!I31&lt;&gt;"",1,0)+IF(Feuil1!J31&lt;&gt;"",1,0)+IF(Feuil1!K31&lt;&gt;"",1,0)+IF(Feuil1!L31&lt;&gt;"",1,0)),0)</f>
        <v>0</v>
      </c>
      <c r="I31" s="22" t="e">
        <f>IF(F31=1,0,(IF(F31&lt;&gt;"",(IF(Feuil1!I31&lt;&gt;"",0.0002,(D31/20))),0)))</f>
        <v>#VALUE!</v>
      </c>
    </row>
    <row r="32" spans="2:13" x14ac:dyDescent="0.3">
      <c r="B32" s="18" t="str">
        <f t="shared" si="4"/>
        <v/>
      </c>
      <c r="C32" s="30"/>
      <c r="D32" s="20" t="str">
        <f>IF(F32=1,"",(IF(COUNTA(Feuil1!I32:L32)&gt;0,((IF(Feuil1!I32&lt;&gt;"",0,0)+IF(Feuil1!J32&lt;&gt;"",6.66,0)+IF(Feuil1!K32&lt;&gt;"",13.33,0)+IF(Feuil1!L32&lt;&gt;"",20,0)+0.00001))/COUNTA(Feuil1!I32:L32),"")))</f>
        <v/>
      </c>
      <c r="E32" s="20"/>
      <c r="F32" s="21">
        <f>IF((COUNTA(Feuil1!C32:G32))=0,1,0)</f>
        <v>0</v>
      </c>
      <c r="G32" s="21">
        <f t="shared" si="1"/>
        <v>0</v>
      </c>
      <c r="H32" s="21">
        <f>IF(F32=0,(IF(Feuil1!I32&lt;&gt;"",1,0)+IF(Feuil1!J32&lt;&gt;"",1,0)+IF(Feuil1!K32&lt;&gt;"",1,0)+IF(Feuil1!L32&lt;&gt;"",1,0)),0)</f>
        <v>0</v>
      </c>
      <c r="I32" s="22" t="e">
        <f>IF(F32=1,0,(IF(F32&lt;&gt;"",(IF(Feuil1!I32&lt;&gt;"",0.0002,(D32/20))),0)))</f>
        <v>#VALUE!</v>
      </c>
    </row>
    <row r="33" spans="2:13" ht="17.25" customHeight="1" x14ac:dyDescent="0.3">
      <c r="B33" s="24" t="s">
        <v>70</v>
      </c>
      <c r="C33" s="74">
        <v>0.25</v>
      </c>
      <c r="D33" s="23" t="str">
        <f>IF(SUM(D34:D38)&lt;&gt;0,(AVERAGE(D34:D38)*C33),"")</f>
        <v/>
      </c>
      <c r="E33" s="14"/>
      <c r="F33" s="21"/>
      <c r="G33" s="21"/>
      <c r="H33" s="21"/>
      <c r="I33" s="22"/>
    </row>
    <row r="34" spans="2:13" x14ac:dyDescent="0.3">
      <c r="B34" s="18" t="str">
        <f>(IF(H34&gt;1,"◄",""))</f>
        <v/>
      </c>
      <c r="C34" s="30"/>
      <c r="D34" s="20" t="str">
        <f>IF(F34=1,"",(IF(COUNTA(Feuil1!I34:L34)&gt;0,((IF(Feuil1!I34&lt;&gt;"",0,0)+IF(Feuil1!J34&lt;&gt;"",6.66,0)+IF(Feuil1!K34&lt;&gt;"",13.33,0)+IF(Feuil1!L34&lt;&gt;"",20,0)+0.00001))/COUNTA(Feuil1!I34:L34),"")))</f>
        <v/>
      </c>
      <c r="E34" s="21"/>
      <c r="F34" s="21">
        <f>IF((COUNTA(Feuil1!C34:G34))=0,1,0)</f>
        <v>1</v>
      </c>
      <c r="G34" s="21">
        <f t="shared" si="1"/>
        <v>0</v>
      </c>
      <c r="H34" s="21">
        <f>IF(F34=0,(IF(Feuil1!I34&lt;&gt;"",1,0)+IF(Feuil1!J34&lt;&gt;"",1,0)+IF(Feuil1!K34&lt;&gt;"",1,0)+IF(Feuil1!L34&lt;&gt;"",1,0)),0)</f>
        <v>0</v>
      </c>
      <c r="I34" s="22">
        <f>IF(F34=1,0,(IF(F34&lt;&gt;"",(IF(Feuil1!I34&lt;&gt;"",0.0002,(D34/20))),0)))</f>
        <v>0</v>
      </c>
    </row>
    <row r="35" spans="2:13" x14ac:dyDescent="0.3">
      <c r="B35" s="18" t="str">
        <f t="shared" ref="B35:B37" si="5">(IF(H35&gt;1,"◄",""))</f>
        <v/>
      </c>
      <c r="C35" s="30"/>
      <c r="D35" s="20" t="str">
        <f>IF(F35=1,"",(IF(COUNTA(Feuil1!I35:L35)&gt;0,((IF(Feuil1!I35&lt;&gt;"",0,0)+IF(Feuil1!J35&lt;&gt;"",6.66,0)+IF(Feuil1!K35&lt;&gt;"",13.33,0)+IF(Feuil1!L35&lt;&gt;"",20,0)+0.00001))/COUNTA(Feuil1!I35:L35),"")))</f>
        <v/>
      </c>
      <c r="E35" s="20"/>
      <c r="F35" s="21">
        <f>IF((COUNTA(Feuil1!C35:G35))=0,1,0)</f>
        <v>0</v>
      </c>
      <c r="G35" s="21">
        <f t="shared" si="1"/>
        <v>0</v>
      </c>
      <c r="H35" s="21">
        <f>IF(F35=0,(IF(Feuil1!I35&lt;&gt;"",1,0)+IF(Feuil1!J35&lt;&gt;"",1,0)+IF(Feuil1!K35&lt;&gt;"",1,0)+IF(Feuil1!L35&lt;&gt;"",1,0)),0)</f>
        <v>0</v>
      </c>
      <c r="I35" s="22" t="e">
        <f>IF(F35=1,0,(IF(F35&lt;&gt;"",(IF(Feuil1!I35&lt;&gt;"",0.0002,(D35/20))),0)))</f>
        <v>#VALUE!</v>
      </c>
      <c r="M35" s="25"/>
    </row>
    <row r="36" spans="2:13" x14ac:dyDescent="0.3">
      <c r="B36" s="18" t="str">
        <f t="shared" si="5"/>
        <v/>
      </c>
      <c r="C36" s="30"/>
      <c r="D36" s="20" t="str">
        <f>IF(F36=1,"",(IF(COUNTA(Feuil1!I36:L36)&gt;0,((IF(Feuil1!I36&lt;&gt;"",0,0)+IF(Feuil1!J36&lt;&gt;"",6.66,0)+IF(Feuil1!K36&lt;&gt;"",13.33,0)+IF(Feuil1!L36&lt;&gt;"",20,0)+0.00001))/COUNTA(Feuil1!I36:L36),"")))</f>
        <v/>
      </c>
      <c r="E36" s="20"/>
      <c r="F36" s="21">
        <f>IF((COUNTA(Feuil1!C36:G36))=0,1,0)</f>
        <v>1</v>
      </c>
      <c r="G36" s="21">
        <f t="shared" si="1"/>
        <v>0</v>
      </c>
      <c r="H36" s="21">
        <f>IF(F36=0,(IF(Feuil1!I36&lt;&gt;"",1,0)+IF(Feuil1!J36&lt;&gt;"",1,0)+IF(Feuil1!K36&lt;&gt;"",1,0)+IF(Feuil1!L36&lt;&gt;"",1,0)),0)</f>
        <v>0</v>
      </c>
      <c r="I36" s="22">
        <f>IF(F36=1,0,(IF(F36&lt;&gt;"",(IF(Feuil1!I36&lt;&gt;"",0.0002,(D36/20))),0)))</f>
        <v>0</v>
      </c>
    </row>
    <row r="37" spans="2:13" x14ac:dyDescent="0.3">
      <c r="B37" s="18" t="str">
        <f t="shared" si="5"/>
        <v/>
      </c>
      <c r="C37" s="30"/>
      <c r="D37" s="20" t="str">
        <f>IF(F37=1,"",(IF(COUNTA(Feuil1!I37:L37)&gt;0,((IF(Feuil1!I37&lt;&gt;"",0,0)+IF(Feuil1!J37&lt;&gt;"",6.66,0)+IF(Feuil1!K37&lt;&gt;"",13.33,0)+IF(Feuil1!L37&lt;&gt;"",20,0)+0.00001))/COUNTA(Feuil1!I37:L37),"")))</f>
        <v/>
      </c>
      <c r="E37" s="20"/>
      <c r="F37" s="21">
        <f>IF((COUNTA(Feuil1!C37:G37))=0,1,0)</f>
        <v>0</v>
      </c>
      <c r="G37" s="21">
        <f t="shared" si="1"/>
        <v>0</v>
      </c>
      <c r="H37" s="21">
        <f>IF(F37=0,(IF(Feuil1!I37&lt;&gt;"",1,0)+IF(Feuil1!J37&lt;&gt;"",1,0)+IF(Feuil1!K37&lt;&gt;"",1,0)+IF(Feuil1!L37&lt;&gt;"",1,0)),0)</f>
        <v>0</v>
      </c>
      <c r="I37" s="22" t="e">
        <f>IF(F37=1,0,(IF(F37&lt;&gt;"",(IF(Feuil1!I37&lt;&gt;"",0.0002,(D37/20))),0)))</f>
        <v>#VALUE!</v>
      </c>
    </row>
    <row r="38" spans="2:13" x14ac:dyDescent="0.3">
      <c r="B38" s="18"/>
      <c r="C38" s="30"/>
      <c r="D38" s="20" t="str">
        <f>IF(F38=1,"",(IF(COUNTA(Feuil1!I38:L38)&gt;0,((IF(Feuil1!I38&lt;&gt;"",0,0)+IF(Feuil1!J38&lt;&gt;"",6.66,0)+IF(Feuil1!K38&lt;&gt;"",13.33,0)+IF(Feuil1!L38&lt;&gt;"",20,0)+0.00001))/COUNTA(Feuil1!I38:L38),"")))</f>
        <v/>
      </c>
      <c r="E38" s="20"/>
      <c r="F38" s="21">
        <f>IF((COUNTA(Feuil1!C38:G38))=0,1,0)</f>
        <v>0</v>
      </c>
      <c r="G38" s="21">
        <f t="shared" si="1"/>
        <v>0</v>
      </c>
      <c r="H38" s="21">
        <f>IF(F38=0,(IF(Feuil1!I38&lt;&gt;"",1,0)+IF(Feuil1!J38&lt;&gt;"",1,0)+IF(Feuil1!K38&lt;&gt;"",1,0)+IF(Feuil1!L38&lt;&gt;"",1,0)),0)</f>
        <v>0</v>
      </c>
      <c r="I38" s="22" t="e">
        <f>IF(F38=1,0,(IF(F38&lt;&gt;"",(IF(Feuil1!I38&lt;&gt;"",0.0002,(D38/20))),0)))</f>
        <v>#VALUE!</v>
      </c>
    </row>
    <row r="39" spans="2:13" ht="17.25" customHeight="1" x14ac:dyDescent="0.3">
      <c r="B39" s="24" t="s">
        <v>71</v>
      </c>
      <c r="C39" s="74">
        <v>0.1</v>
      </c>
      <c r="D39" s="23" t="str">
        <f>IF(SUM(D40:D42)&lt;&gt;0,(AVERAGE(D40:D42)*C39),"")</f>
        <v/>
      </c>
      <c r="E39" s="14"/>
      <c r="F39" s="21"/>
      <c r="G39" s="21"/>
      <c r="H39" s="21"/>
      <c r="I39" s="22"/>
    </row>
    <row r="40" spans="2:13" x14ac:dyDescent="0.3">
      <c r="B40" s="18" t="str">
        <f>(IF(H40&gt;1,"◄",""))</f>
        <v/>
      </c>
      <c r="C40" s="30"/>
      <c r="D40" s="20" t="str">
        <f>IF(F40=1,"",(IF(COUNTA(Feuil1!I40:L40)&gt;0,((IF(Feuil1!I40&lt;&gt;"",0,0)+IF(Feuil1!J40&lt;&gt;"",6.66,0)+IF(Feuil1!K40&lt;&gt;"",13.33,0)+IF(Feuil1!L40&lt;&gt;"",20,0)+0.00001))/COUNTA(Feuil1!I40:L40),"")))</f>
        <v/>
      </c>
      <c r="E40" s="21"/>
      <c r="F40" s="21">
        <f>IF((COUNTA(Feuil1!C40:G40))=0,1,0)</f>
        <v>1</v>
      </c>
      <c r="G40" s="21">
        <f t="shared" si="1"/>
        <v>0</v>
      </c>
      <c r="H40" s="21">
        <f>IF(F40=0,(IF(Feuil1!I40&lt;&gt;"",1,0)+IF(Feuil1!J40&lt;&gt;"",1,0)+IF(Feuil1!K40&lt;&gt;"",1,0)+IF(Feuil1!L40&lt;&gt;"",1,0)),0)</f>
        <v>0</v>
      </c>
      <c r="I40" s="22">
        <f>IF(F40=1,0,(IF(F40&lt;&gt;"",(IF(Feuil1!I40&lt;&gt;"",0.0002,(D40/20))),0)))</f>
        <v>0</v>
      </c>
    </row>
    <row r="41" spans="2:13" x14ac:dyDescent="0.3">
      <c r="B41" s="18" t="str">
        <f t="shared" ref="B41:B42" si="6">(IF(H41&gt;1,"◄",""))</f>
        <v/>
      </c>
      <c r="C41" s="30"/>
      <c r="D41" s="20" t="str">
        <f>IF(F41=1,"",(IF(COUNTA(Feuil1!I41:L41)&gt;0,((IF(Feuil1!I41&lt;&gt;"",0,0)+IF(Feuil1!J41&lt;&gt;"",6.66,0)+IF(Feuil1!K41&lt;&gt;"",13.33,0)+IF(Feuil1!L41&lt;&gt;"",20,0)+0.00001))/COUNTA(Feuil1!I41:L41),"")))</f>
        <v/>
      </c>
      <c r="E41" s="20"/>
      <c r="F41" s="21">
        <f>IF((COUNTA(Feuil1!C41:G41))=0,1,0)</f>
        <v>0</v>
      </c>
      <c r="G41" s="21">
        <f t="shared" si="1"/>
        <v>0</v>
      </c>
      <c r="H41" s="21">
        <f>IF(F41=0,(IF(Feuil1!I41&lt;&gt;"",1,0)+IF(Feuil1!J41&lt;&gt;"",1,0)+IF(Feuil1!K41&lt;&gt;"",1,0)+IF(Feuil1!L41&lt;&gt;"",1,0)),0)</f>
        <v>0</v>
      </c>
      <c r="I41" s="22" t="e">
        <f>IF(F41=1,0,(IF(F41&lt;&gt;"",(IF(Feuil1!I41&lt;&gt;"",0.0002,(D41/20))),0)))</f>
        <v>#VALUE!</v>
      </c>
      <c r="M41" s="25"/>
    </row>
    <row r="42" spans="2:13" x14ac:dyDescent="0.3">
      <c r="B42" s="18" t="str">
        <f t="shared" si="6"/>
        <v/>
      </c>
      <c r="C42" s="30"/>
      <c r="D42" s="20" t="str">
        <f>IF(F42=1,"",(IF(COUNTA(Feuil1!I42:L42)&gt;0,((IF(Feuil1!I42&lt;&gt;"",0,0)+IF(Feuil1!J42&lt;&gt;"",6.66,0)+IF(Feuil1!K42&lt;&gt;"",13.33,0)+IF(Feuil1!L42&lt;&gt;"",20,0)+0.00001))/COUNTA(Feuil1!I42:L42),"")))</f>
        <v/>
      </c>
      <c r="E42" s="20"/>
      <c r="F42" s="21">
        <f>IF((COUNTA(Feuil1!C42:G42))=0,1,0)</f>
        <v>0</v>
      </c>
      <c r="G42" s="21">
        <f t="shared" si="1"/>
        <v>0</v>
      </c>
      <c r="H42" s="21">
        <f>IF(F42=0,(IF(Feuil1!I42&lt;&gt;"",1,0)+IF(Feuil1!J42&lt;&gt;"",1,0)+IF(Feuil1!K42&lt;&gt;"",1,0)+IF(Feuil1!L42&lt;&gt;"",1,0)),0)</f>
        <v>0</v>
      </c>
      <c r="I42" s="22" t="e">
        <f>IF(F42=1,0,(IF(F42&lt;&gt;"",(IF(Feuil1!I42&lt;&gt;"",0.0002,(D42/20))),0)))</f>
        <v>#VALUE!</v>
      </c>
    </row>
    <row r="43" spans="2:13" ht="17.25" customHeight="1" x14ac:dyDescent="0.3">
      <c r="B43" s="24" t="s">
        <v>72</v>
      </c>
      <c r="C43" s="74">
        <v>0.1</v>
      </c>
      <c r="D43" s="23" t="str">
        <f>IF(SUM(D44:D48)&lt;&gt;0,(AVERAGE(D44:D48)*C43),"")</f>
        <v/>
      </c>
      <c r="E43" s="14"/>
      <c r="F43" s="21"/>
      <c r="G43" s="21"/>
      <c r="H43" s="21"/>
      <c r="I43" s="22"/>
    </row>
    <row r="44" spans="2:13" x14ac:dyDescent="0.3">
      <c r="B44" s="18" t="str">
        <f>(IF(H44&gt;1,"◄",""))</f>
        <v/>
      </c>
      <c r="C44" s="19"/>
      <c r="D44" s="20" t="str">
        <f>IF(F44=1,"",(IF(COUNTA(Feuil1!I44:L44)&gt;0,((IF(Feuil1!I44&lt;&gt;"",0,0)+IF(Feuil1!J44&lt;&gt;"",6.66,0)+IF(Feuil1!K44&lt;&gt;"",13.33,0)+IF(Feuil1!L44&lt;&gt;"",20,0)+0.00001))/COUNTA(Feuil1!I44:L44),"")))</f>
        <v/>
      </c>
      <c r="E44" s="21"/>
      <c r="F44" s="21">
        <f>IF((COUNTA(Feuil1!C44:G44))=0,1,0)</f>
        <v>1</v>
      </c>
      <c r="G44" s="21">
        <f t="shared" si="1"/>
        <v>0</v>
      </c>
      <c r="H44" s="21">
        <f>IF(F44=0,(IF(Feuil1!I44&lt;&gt;"",1,0)+IF(Feuil1!J44&lt;&gt;"",1,0)+IF(Feuil1!K44&lt;&gt;"",1,0)+IF(Feuil1!L44&lt;&gt;"",1,0)),0)</f>
        <v>0</v>
      </c>
      <c r="I44" s="22">
        <f>IF(F44=1,0,(IF(F44&lt;&gt;"",(IF(Feuil1!I44&lt;&gt;"",0.0002,(D44/20))),0)))</f>
        <v>0</v>
      </c>
    </row>
    <row r="45" spans="2:13" x14ac:dyDescent="0.3">
      <c r="B45" s="18" t="str">
        <f t="shared" ref="B45:B46" si="7">(IF(H45&gt;1,"◄",""))</f>
        <v/>
      </c>
      <c r="C45" s="19"/>
      <c r="D45" s="20" t="str">
        <f>IF(F45=1,"",(IF(COUNTA(Feuil1!I45:L45)&gt;0,((IF(Feuil1!I45&lt;&gt;"",0,0)+IF(Feuil1!J45&lt;&gt;"",6.66,0)+IF(Feuil1!K45&lt;&gt;"",13.33,0)+IF(Feuil1!L45&lt;&gt;"",20,0)+0.00001))/COUNTA(Feuil1!I45:L45),"")))</f>
        <v/>
      </c>
      <c r="E45" s="20"/>
      <c r="F45" s="21">
        <f>IF((COUNTA(Feuil1!C45:G45))=0,1,0)</f>
        <v>1</v>
      </c>
      <c r="G45" s="21">
        <f t="shared" si="1"/>
        <v>0</v>
      </c>
      <c r="H45" s="21">
        <f>IF(F45=0,(IF(Feuil1!I45&lt;&gt;"",1,0)+IF(Feuil1!J45&lt;&gt;"",1,0)+IF(Feuil1!K45&lt;&gt;"",1,0)+IF(Feuil1!L45&lt;&gt;"",1,0)),0)</f>
        <v>0</v>
      </c>
      <c r="I45" s="22">
        <f>IF(F45=1,0,(IF(F45&lt;&gt;"",(IF(Feuil1!I45&lt;&gt;"",0.0002,(D45/20))),0)))</f>
        <v>0</v>
      </c>
      <c r="M45" s="25"/>
    </row>
    <row r="46" spans="2:13" x14ac:dyDescent="0.3">
      <c r="B46" s="18" t="str">
        <f t="shared" si="7"/>
        <v/>
      </c>
      <c r="C46" s="19"/>
      <c r="D46" s="20" t="str">
        <f>IF(F46=1,"",(IF(COUNTA(Feuil1!I46:L46)&gt;0,((IF(Feuil1!I46&lt;&gt;"",0,0)+IF(Feuil1!J46&lt;&gt;"",6.66,0)+IF(Feuil1!K46&lt;&gt;"",13.33,0)+IF(Feuil1!L46&lt;&gt;"",20,0)+0.00001))/COUNTA(Feuil1!I46:L46),"")))</f>
        <v/>
      </c>
      <c r="E46" s="20"/>
      <c r="F46" s="21">
        <f>IF((COUNTA(Feuil1!C46:G46))=0,1,0)</f>
        <v>0</v>
      </c>
      <c r="G46" s="21">
        <f t="shared" si="1"/>
        <v>0</v>
      </c>
      <c r="H46" s="21">
        <f>IF(F46=0,(IF(Feuil1!I46&lt;&gt;"",1,0)+IF(Feuil1!J46&lt;&gt;"",1,0)+IF(Feuil1!K46&lt;&gt;"",1,0)+IF(Feuil1!L46&lt;&gt;"",1,0)),0)</f>
        <v>0</v>
      </c>
      <c r="I46" s="22" t="e">
        <f>IF(F46=1,0,(IF(F46&lt;&gt;"",(IF(Feuil1!I46&lt;&gt;"",0.0002,(D46/20))),0)))</f>
        <v>#VALUE!</v>
      </c>
    </row>
    <row r="47" spans="2:13" x14ac:dyDescent="0.3">
      <c r="B47" s="18"/>
      <c r="C47" s="30"/>
      <c r="D47" s="20" t="str">
        <f>IF(F47=1,"",(IF(COUNTA(Feuil1!I47:L47)&gt;0,((IF(Feuil1!I47&lt;&gt;"",0,0)+IF(Feuil1!J47&lt;&gt;"",6.66,0)+IF(Feuil1!K47&lt;&gt;"",13.33,0)+IF(Feuil1!L47&lt;&gt;"",20,0)+0.00001))/COUNTA(Feuil1!I47:L47),"")))</f>
        <v/>
      </c>
      <c r="E47" s="20"/>
      <c r="F47" s="21">
        <f>IF((COUNTA(Feuil1!C47:G47))=0,1,0)</f>
        <v>0</v>
      </c>
      <c r="G47" s="21">
        <f t="shared" si="1"/>
        <v>0</v>
      </c>
      <c r="H47" s="21">
        <f>IF(F47=0,(IF(Feuil1!I47&lt;&gt;"",1,0)+IF(Feuil1!J47&lt;&gt;"",1,0)+IF(Feuil1!K47&lt;&gt;"",1,0)+IF(Feuil1!L47&lt;&gt;"",1,0)),0)</f>
        <v>0</v>
      </c>
      <c r="I47" s="22" t="e">
        <f>IF(F47=1,0,(IF(F47&lt;&gt;"",(IF(Feuil1!I47&lt;&gt;"",0.0002,(D47/20))),0)))</f>
        <v>#VALUE!</v>
      </c>
    </row>
    <row r="48" spans="2:13" x14ac:dyDescent="0.3">
      <c r="B48" s="18"/>
      <c r="C48" s="30"/>
      <c r="D48" s="20" t="str">
        <f>IF(F48=1,"",(IF(COUNTA(Feuil1!I48:L48)&gt;0,((IF(Feuil1!I48&lt;&gt;"",0,0)+IF(Feuil1!J48&lt;&gt;"",6.66,0)+IF(Feuil1!K48&lt;&gt;"",13.33,0)+IF(Feuil1!L48&lt;&gt;"",20,0)+0.00001))/COUNTA(Feuil1!I48:L48),"")))</f>
        <v/>
      </c>
      <c r="E48" s="20"/>
      <c r="F48" s="21">
        <f>IF((COUNTA(Feuil1!C48:G48))=0,1,0)</f>
        <v>0</v>
      </c>
      <c r="G48" s="21">
        <f t="shared" si="1"/>
        <v>0</v>
      </c>
      <c r="H48" s="21">
        <f>IF(F48=0,(IF(Feuil1!I48&lt;&gt;"",1,0)+IF(Feuil1!J48&lt;&gt;"",1,0)+IF(Feuil1!K48&lt;&gt;"",1,0)+IF(Feuil1!L48&lt;&gt;"",1,0)),0)</f>
        <v>0</v>
      </c>
      <c r="I48" s="22" t="e">
        <f>IF(F48=1,0,(IF(F48&lt;&gt;"",(IF(Feuil1!I48&lt;&gt;"",0.0002,(D48/20))),0)))</f>
        <v>#VALUE!</v>
      </c>
    </row>
    <row r="49" spans="2:13" ht="17.25" customHeight="1" x14ac:dyDescent="0.3">
      <c r="B49" s="24" t="s">
        <v>73</v>
      </c>
      <c r="C49" s="74">
        <v>0.05</v>
      </c>
      <c r="D49" s="23" t="str">
        <f>IF(SUM(D50:D53)&lt;&gt;0,(AVERAGE(D50:D53)*C49),"")</f>
        <v/>
      </c>
      <c r="E49" s="14"/>
      <c r="F49" s="21"/>
      <c r="G49" s="21"/>
      <c r="H49" s="21"/>
      <c r="I49" s="22"/>
    </row>
    <row r="50" spans="2:13" x14ac:dyDescent="0.3">
      <c r="B50" s="18" t="str">
        <f>(IF(H50&gt;1,"◄",""))</f>
        <v/>
      </c>
      <c r="C50" s="19"/>
      <c r="D50" s="20" t="str">
        <f>IF(F50=1,"",(IF(COUNTA(Feuil1!I50:L50)&gt;0,((IF(Feuil1!I50&lt;&gt;"",0,0)+IF(Feuil1!J50&lt;&gt;"",6.66,0)+IF(Feuil1!K50&lt;&gt;"",13.33,0)+IF(Feuil1!L50&lt;&gt;"",20,0)+0.00001))/COUNTA(Feuil1!I50:L50),"")))</f>
        <v/>
      </c>
      <c r="E50" s="21"/>
      <c r="F50" s="21">
        <f>IF((COUNTA(Feuil1!C50:G50))=0,1,0)</f>
        <v>1</v>
      </c>
      <c r="G50" s="21">
        <f t="shared" si="1"/>
        <v>0</v>
      </c>
      <c r="H50" s="21">
        <f>IF(F50=0,(IF(Feuil1!I50&lt;&gt;"",1,0)+IF(Feuil1!J50&lt;&gt;"",1,0)+IF(Feuil1!K50&lt;&gt;"",1,0)+IF(Feuil1!L50&lt;&gt;"",1,0)),0)</f>
        <v>0</v>
      </c>
      <c r="I50" s="22">
        <f>IF(F50=1,0,(IF(F50&lt;&gt;"",(IF(Feuil1!I50&lt;&gt;"",0.0002,(D50/20))),0)))</f>
        <v>0</v>
      </c>
    </row>
    <row r="51" spans="2:13" x14ac:dyDescent="0.3">
      <c r="B51" s="18" t="str">
        <f t="shared" ref="B51:B52" si="8">(IF(H51&gt;1,"◄",""))</f>
        <v/>
      </c>
      <c r="C51" s="19"/>
      <c r="D51" s="20" t="str">
        <f>IF(F51=1,"",(IF(COUNTA(Feuil1!I51:L51)&gt;0,((IF(Feuil1!I51&lt;&gt;"",0,0)+IF(Feuil1!J51&lt;&gt;"",6.66,0)+IF(Feuil1!K51&lt;&gt;"",13.33,0)+IF(Feuil1!L51&lt;&gt;"",20,0)+0.00001))/COUNTA(Feuil1!I51:L51),"")))</f>
        <v/>
      </c>
      <c r="E51" s="20"/>
      <c r="F51" s="21">
        <f>IF((COUNTA(Feuil1!C51:G51))=0,1,0)</f>
        <v>1</v>
      </c>
      <c r="G51" s="21">
        <f t="shared" si="1"/>
        <v>0</v>
      </c>
      <c r="H51" s="21">
        <f>IF(F51=0,(IF(Feuil1!I51&lt;&gt;"",1,0)+IF(Feuil1!J51&lt;&gt;"",1,0)+IF(Feuil1!K51&lt;&gt;"",1,0)+IF(Feuil1!L51&lt;&gt;"",1,0)),0)</f>
        <v>0</v>
      </c>
      <c r="I51" s="22">
        <f>IF(F51=1,0,(IF(F51&lt;&gt;"",(IF(Feuil1!I51&lt;&gt;"",0.0002,(D51/20))),0)))</f>
        <v>0</v>
      </c>
      <c r="M51" s="25"/>
    </row>
    <row r="52" spans="2:13" x14ac:dyDescent="0.3">
      <c r="B52" s="18" t="str">
        <f t="shared" si="8"/>
        <v/>
      </c>
      <c r="C52" s="30"/>
      <c r="D52" s="20" t="str">
        <f>IF(F52=1,"",(IF(COUNTA(Feuil1!I52:L52)&gt;0,((IF(Feuil1!I52&lt;&gt;"",0,0)+IF(Feuil1!J52&lt;&gt;"",6.66,0)+IF(Feuil1!K52&lt;&gt;"",13.33,0)+IF(Feuil1!L52&lt;&gt;"",20,0)+0.00001))/COUNTA(Feuil1!I52:L52),"")))</f>
        <v/>
      </c>
      <c r="E52" s="20"/>
      <c r="F52" s="21">
        <f>IF((COUNTA(Feuil1!C52:G52))=0,1,0)</f>
        <v>0</v>
      </c>
      <c r="G52" s="21">
        <f t="shared" si="1"/>
        <v>0</v>
      </c>
      <c r="H52" s="21">
        <f>IF(F52=0,(IF(Feuil1!I52&lt;&gt;"",1,0)+IF(Feuil1!J52&lt;&gt;"",1,0)+IF(Feuil1!K52&lt;&gt;"",1,0)+IF(Feuil1!L52&lt;&gt;"",1,0)),0)</f>
        <v>0</v>
      </c>
      <c r="I52" s="22" t="e">
        <f>IF(F52=1,0,(IF(F52&lt;&gt;"",(IF(Feuil1!I52&lt;&gt;"",0.0002,(D52/20))),0)))</f>
        <v>#VALUE!</v>
      </c>
    </row>
    <row r="53" spans="2:13" x14ac:dyDescent="0.3">
      <c r="B53" s="18"/>
      <c r="C53" s="19"/>
      <c r="D53" s="20" t="str">
        <f>IF(F53=1,"",(IF(COUNTA(Feuil1!I53:L53)&gt;0,((IF(Feuil1!I53&lt;&gt;"",0,0)+IF(Feuil1!J53&lt;&gt;"",6.66,0)+IF(Feuil1!K53&lt;&gt;"",13.33,0)+IF(Feuil1!L53&lt;&gt;"",20,0)+0.00001))/COUNTA(Feuil1!I53:L53),"")))</f>
        <v/>
      </c>
      <c r="E53" s="20"/>
      <c r="F53" s="21">
        <f>IF((COUNTA(Feuil1!C53:G53))=0,1,0)</f>
        <v>0</v>
      </c>
      <c r="G53" s="21">
        <f t="shared" si="1"/>
        <v>0</v>
      </c>
      <c r="H53" s="21">
        <f>IF(F53=0,(IF(Feuil1!I53&lt;&gt;"",1,0)+IF(Feuil1!J53&lt;&gt;"",1,0)+IF(Feuil1!K53&lt;&gt;"",1,0)+IF(Feuil1!L53&lt;&gt;"",1,0)),0)</f>
        <v>0</v>
      </c>
      <c r="I53" s="22" t="e">
        <f>IF(F53=1,0,(IF(F53&lt;&gt;"",(IF(Feuil1!I53&lt;&gt;"",0.0002,(D53/20))),0)))</f>
        <v>#VALUE!</v>
      </c>
    </row>
    <row r="54" spans="2:13" ht="17.25" customHeight="1" x14ac:dyDescent="0.3">
      <c r="B54" s="24" t="s">
        <v>74</v>
      </c>
      <c r="C54" s="74">
        <v>0.05</v>
      </c>
      <c r="D54" s="23" t="str">
        <f>IF(SUM(D55:D58)&lt;&gt;0,(AVERAGE(D55:D58)*C54),"")</f>
        <v/>
      </c>
      <c r="E54" s="14"/>
      <c r="F54" s="21"/>
      <c r="G54" s="21"/>
      <c r="H54" s="21"/>
      <c r="I54" s="22"/>
    </row>
    <row r="55" spans="2:13" x14ac:dyDescent="0.3">
      <c r="B55" s="18" t="str">
        <f>(IF(H55&gt;1,"◄",""))</f>
        <v/>
      </c>
      <c r="C55" s="19"/>
      <c r="D55" s="20" t="str">
        <f>IF(F55=1,"",(IF(COUNTA(Feuil1!I55:L55)&gt;0,((IF(Feuil1!I55&lt;&gt;"",0,0)+IF(Feuil1!J55&lt;&gt;"",6.66,0)+IF(Feuil1!K55&lt;&gt;"",13.33,0)+IF(Feuil1!L55&lt;&gt;"",20,0)+0.00001))/COUNTA(Feuil1!I55:L55),"")))</f>
        <v/>
      </c>
      <c r="E55" s="21"/>
      <c r="F55" s="21">
        <f>IF((COUNTA(Feuil1!C55:G55))=0,1,0)</f>
        <v>1</v>
      </c>
      <c r="G55" s="21">
        <f t="shared" si="1"/>
        <v>0</v>
      </c>
      <c r="H55" s="21">
        <f>IF(F55=0,(IF(Feuil1!I55&lt;&gt;"",1,0)+IF(Feuil1!J55&lt;&gt;"",1,0)+IF(Feuil1!K55&lt;&gt;"",1,0)+IF(Feuil1!L55&lt;&gt;"",1,0)),0)</f>
        <v>0</v>
      </c>
      <c r="I55" s="22">
        <f>IF(F55=1,0,(IF(F55&lt;&gt;"",(IF(Feuil1!I55&lt;&gt;"",0.0002,(D55/20))),0)))</f>
        <v>0</v>
      </c>
    </row>
    <row r="56" spans="2:13" x14ac:dyDescent="0.3">
      <c r="B56" s="18" t="str">
        <f t="shared" ref="B56:B57" si="9">(IF(H56&gt;1,"◄",""))</f>
        <v/>
      </c>
      <c r="C56" s="19"/>
      <c r="D56" s="20" t="str">
        <f>IF(F56=1,"",(IF(COUNTA(Feuil1!I56:L56)&gt;0,((IF(Feuil1!I56&lt;&gt;"",0,0)+IF(Feuil1!J56&lt;&gt;"",6.66,0)+IF(Feuil1!K56&lt;&gt;"",13.33,0)+IF(Feuil1!L56&lt;&gt;"",20,0)+0.00001))/COUNTA(Feuil1!I56:L56),"")))</f>
        <v/>
      </c>
      <c r="E56" s="20"/>
      <c r="F56" s="21">
        <f>IF((COUNTA(Feuil1!C56:G56))=0,1,0)</f>
        <v>1</v>
      </c>
      <c r="G56" s="21">
        <f t="shared" si="1"/>
        <v>0</v>
      </c>
      <c r="H56" s="21">
        <f>IF(F56=0,(IF(Feuil1!I56&lt;&gt;"",1,0)+IF(Feuil1!J56&lt;&gt;"",1,0)+IF(Feuil1!K56&lt;&gt;"",1,0)+IF(Feuil1!L56&lt;&gt;"",1,0)),0)</f>
        <v>0</v>
      </c>
      <c r="I56" s="22">
        <f>IF(F56=1,0,(IF(F56&lt;&gt;"",(IF(Feuil1!I56&lt;&gt;"",0.0002,(D56/20))),0)))</f>
        <v>0</v>
      </c>
      <c r="M56" s="25"/>
    </row>
    <row r="57" spans="2:13" x14ac:dyDescent="0.3">
      <c r="B57" s="18" t="str">
        <f t="shared" si="9"/>
        <v/>
      </c>
      <c r="C57" s="19"/>
      <c r="D57" s="20" t="str">
        <f>IF(F57=1,"",(IF(COUNTA(Feuil1!I57:L57)&gt;0,((IF(Feuil1!I57&lt;&gt;"",0,0)+IF(Feuil1!J57&lt;&gt;"",6.66,0)+IF(Feuil1!K57&lt;&gt;"",13.33,0)+IF(Feuil1!L57&lt;&gt;"",20,0)+0.00001))/COUNTA(Feuil1!I57:L57),"")))</f>
        <v/>
      </c>
      <c r="E57" s="20"/>
      <c r="F57" s="21">
        <f>IF((COUNTA(Feuil1!C57:G57))=0,1,0)</f>
        <v>1</v>
      </c>
      <c r="G57" s="21">
        <f t="shared" si="1"/>
        <v>0</v>
      </c>
      <c r="H57" s="21">
        <f>IF(F57=0,(IF(Feuil1!I57&lt;&gt;"",1,0)+IF(Feuil1!J57&lt;&gt;"",1,0)+IF(Feuil1!K57&lt;&gt;"",1,0)+IF(Feuil1!L57&lt;&gt;"",1,0)),0)</f>
        <v>0</v>
      </c>
      <c r="I57" s="22">
        <f>IF(F57=1,0,(IF(F57&lt;&gt;"",(IF(Feuil1!I57&lt;&gt;"",0.0002,(D57/20))),0)))</f>
        <v>0</v>
      </c>
    </row>
    <row r="58" spans="2:13" x14ac:dyDescent="0.3">
      <c r="B58" s="18"/>
      <c r="C58" s="19"/>
      <c r="D58" s="20" t="str">
        <f>IF(F58=1,"",(IF(COUNTA(Feuil1!I58:L58)&gt;0,((IF(Feuil1!I58&lt;&gt;"",0,0)+IF(Feuil1!J58&lt;&gt;"",6.66,0)+IF(Feuil1!K58&lt;&gt;"",13.33,0)+IF(Feuil1!L58&lt;&gt;"",20,0)+0.00001))/COUNTA(Feuil1!I58:L58),"")))</f>
        <v/>
      </c>
      <c r="E58" s="20"/>
      <c r="F58" s="21">
        <f>IF((COUNTA(Feuil1!C58:G58))=0,1,0)</f>
        <v>0</v>
      </c>
      <c r="G58" s="21">
        <f t="shared" si="1"/>
        <v>0</v>
      </c>
      <c r="H58" s="21">
        <f>IF(F58=0,(IF(Feuil1!I58&lt;&gt;"",1,0)+IF(Feuil1!J58&lt;&gt;"",1,0)+IF(Feuil1!K58&lt;&gt;"",1,0)+IF(Feuil1!L58&lt;&gt;"",1,0)),0)</f>
        <v>0</v>
      </c>
      <c r="I58" s="22" t="e">
        <f>IF(F58=1,0,(IF(F58&lt;&gt;"",(IF(Feuil1!I58&lt;&gt;"",0.0002,(D58/20))),0)))</f>
        <v>#VALUE!</v>
      </c>
    </row>
  </sheetData>
  <mergeCells count="8">
    <mergeCell ref="J1:J2"/>
    <mergeCell ref="I1:I2"/>
    <mergeCell ref="C1:C2"/>
    <mergeCell ref="D1:D2"/>
    <mergeCell ref="E1:E2"/>
    <mergeCell ref="F1:F2"/>
    <mergeCell ref="G1:G2"/>
    <mergeCell ref="H1:H2"/>
  </mergeCells>
  <conditionalFormatting sqref="H5:H58 F5:F58">
    <cfRule type="cellIs" dxfId="46" priority="86" operator="greaterThan">
      <formula>1</formula>
    </cfRule>
  </conditionalFormatting>
  <conditionalFormatting sqref="C3:C4">
    <cfRule type="cellIs" dxfId="45" priority="83" operator="between">
      <formula>101%</formula>
      <formula>500%</formula>
    </cfRule>
    <cfRule type="cellIs" dxfId="44" priority="84" operator="between">
      <formula>0%</formula>
      <formula>99%</formula>
    </cfRule>
    <cfRule type="cellIs" dxfId="43" priority="85" operator="equal">
      <formula>1</formula>
    </cfRule>
  </conditionalFormatting>
  <conditionalFormatting sqref="H5:H58 F5:F58">
    <cfRule type="cellIs" dxfId="42" priority="82" operator="greaterThan">
      <formula>1</formula>
    </cfRule>
  </conditionalFormatting>
  <conditionalFormatting sqref="E5">
    <cfRule type="cellIs" dxfId="41" priority="81" operator="greaterThan">
      <formula>1</formula>
    </cfRule>
  </conditionalFormatting>
  <conditionalFormatting sqref="E5">
    <cfRule type="cellIs" dxfId="40" priority="80" operator="greaterThan">
      <formula>1</formula>
    </cfRule>
  </conditionalFormatting>
  <conditionalFormatting sqref="C23">
    <cfRule type="cellIs" dxfId="39" priority="76" operator="between">
      <formula>101%</formula>
      <formula>500%</formula>
    </cfRule>
    <cfRule type="cellIs" dxfId="38" priority="77" operator="between">
      <formula>0%</formula>
      <formula>99%</formula>
    </cfRule>
    <cfRule type="cellIs" dxfId="37" priority="78" operator="equal">
      <formula>1</formula>
    </cfRule>
  </conditionalFormatting>
  <conditionalFormatting sqref="E24">
    <cfRule type="cellIs" dxfId="36" priority="74" operator="greaterThan">
      <formula>1</formula>
    </cfRule>
  </conditionalFormatting>
  <conditionalFormatting sqref="E24">
    <cfRule type="cellIs" dxfId="35" priority="73" operator="greaterThan">
      <formula>1</formula>
    </cfRule>
  </conditionalFormatting>
  <conditionalFormatting sqref="C19">
    <cfRule type="cellIs" dxfId="34" priority="69" operator="between">
      <formula>101%</formula>
      <formula>500%</formula>
    </cfRule>
    <cfRule type="cellIs" dxfId="33" priority="70" operator="between">
      <formula>0%</formula>
      <formula>99%</formula>
    </cfRule>
    <cfRule type="cellIs" dxfId="32" priority="71" operator="equal">
      <formula>1</formula>
    </cfRule>
  </conditionalFormatting>
  <conditionalFormatting sqref="E20">
    <cfRule type="cellIs" dxfId="31" priority="67" operator="greaterThan">
      <formula>1</formula>
    </cfRule>
  </conditionalFormatting>
  <conditionalFormatting sqref="E20">
    <cfRule type="cellIs" dxfId="30" priority="66" operator="greaterThan">
      <formula>1</formula>
    </cfRule>
  </conditionalFormatting>
  <conditionalFormatting sqref="E40">
    <cfRule type="cellIs" dxfId="29" priority="38" operator="greaterThan">
      <formula>1</formula>
    </cfRule>
  </conditionalFormatting>
  <conditionalFormatting sqref="C26">
    <cfRule type="cellIs" dxfId="28" priority="62" operator="between">
      <formula>101%</formula>
      <formula>500%</formula>
    </cfRule>
    <cfRule type="cellIs" dxfId="27" priority="63" operator="between">
      <formula>0%</formula>
      <formula>99%</formula>
    </cfRule>
    <cfRule type="cellIs" dxfId="26" priority="64" operator="equal">
      <formula>1</formula>
    </cfRule>
  </conditionalFormatting>
  <conditionalFormatting sqref="E27">
    <cfRule type="cellIs" dxfId="25" priority="60" operator="greaterThan">
      <formula>1</formula>
    </cfRule>
  </conditionalFormatting>
  <conditionalFormatting sqref="E27">
    <cfRule type="cellIs" dxfId="24" priority="59" operator="greaterThan">
      <formula>1</formula>
    </cfRule>
  </conditionalFormatting>
  <conditionalFormatting sqref="C39">
    <cfRule type="cellIs" dxfId="23" priority="41" operator="between">
      <formula>101%</formula>
      <formula>500%</formula>
    </cfRule>
    <cfRule type="cellIs" dxfId="22" priority="42" operator="between">
      <formula>0%</formula>
      <formula>99%</formula>
    </cfRule>
    <cfRule type="cellIs" dxfId="21" priority="43" operator="equal">
      <formula>1</formula>
    </cfRule>
  </conditionalFormatting>
  <conditionalFormatting sqref="E40">
    <cfRule type="cellIs" dxfId="20" priority="39" operator="greaterThan">
      <formula>1</formula>
    </cfRule>
  </conditionalFormatting>
  <conditionalFormatting sqref="C33">
    <cfRule type="cellIs" dxfId="19" priority="48" operator="between">
      <formula>101%</formula>
      <formula>500%</formula>
    </cfRule>
    <cfRule type="cellIs" dxfId="18" priority="49" operator="between">
      <formula>0%</formula>
      <formula>99%</formula>
    </cfRule>
    <cfRule type="cellIs" dxfId="17" priority="50" operator="equal">
      <formula>1</formula>
    </cfRule>
  </conditionalFormatting>
  <conditionalFormatting sqref="E34">
    <cfRule type="cellIs" dxfId="16" priority="46" operator="greaterThan">
      <formula>1</formula>
    </cfRule>
  </conditionalFormatting>
  <conditionalFormatting sqref="E34">
    <cfRule type="cellIs" dxfId="15" priority="45" operator="greaterThan">
      <formula>1</formula>
    </cfRule>
  </conditionalFormatting>
  <conditionalFormatting sqref="E44">
    <cfRule type="cellIs" dxfId="14" priority="21" operator="greaterThan">
      <formula>1</formula>
    </cfRule>
  </conditionalFormatting>
  <conditionalFormatting sqref="C43">
    <cfRule type="cellIs" dxfId="13" priority="24" operator="between">
      <formula>101%</formula>
      <formula>500%</formula>
    </cfRule>
    <cfRule type="cellIs" dxfId="12" priority="25" operator="between">
      <formula>0%</formula>
      <formula>99%</formula>
    </cfRule>
    <cfRule type="cellIs" dxfId="11" priority="26" operator="equal">
      <formula>1</formula>
    </cfRule>
  </conditionalFormatting>
  <conditionalFormatting sqref="E44">
    <cfRule type="cellIs" dxfId="10" priority="22" operator="greaterThan">
      <formula>1</formula>
    </cfRule>
  </conditionalFormatting>
  <conditionalFormatting sqref="E50">
    <cfRule type="cellIs" dxfId="9" priority="12" operator="greaterThan">
      <formula>1</formula>
    </cfRule>
  </conditionalFormatting>
  <conditionalFormatting sqref="C49">
    <cfRule type="cellIs" dxfId="8" priority="15" operator="between">
      <formula>101%</formula>
      <formula>500%</formula>
    </cfRule>
    <cfRule type="cellIs" dxfId="7" priority="16" operator="between">
      <formula>0%</formula>
      <formula>99%</formula>
    </cfRule>
    <cfRule type="cellIs" dxfId="6" priority="17" operator="equal">
      <formula>1</formula>
    </cfRule>
  </conditionalFormatting>
  <conditionalFormatting sqref="E50">
    <cfRule type="cellIs" dxfId="5" priority="13" operator="greaterThan">
      <formula>1</formula>
    </cfRule>
  </conditionalFormatting>
  <conditionalFormatting sqref="E55">
    <cfRule type="cellIs" dxfId="4" priority="3" operator="greaterThan">
      <formula>1</formula>
    </cfRule>
  </conditionalFormatting>
  <conditionalFormatting sqref="C54">
    <cfRule type="cellIs" dxfId="3" priority="6" operator="between">
      <formula>101%</formula>
      <formula>500%</formula>
    </cfRule>
    <cfRule type="cellIs" dxfId="2" priority="7" operator="between">
      <formula>0%</formula>
      <formula>99%</formula>
    </cfRule>
    <cfRule type="cellIs" dxfId="1" priority="8" operator="equal">
      <formula>1</formula>
    </cfRule>
  </conditionalFormatting>
  <conditionalFormatting sqref="E55">
    <cfRule type="cellIs" dxfId="0" priority="4" operator="greaterThan">
      <formula>1</formula>
    </cfRule>
  </conditionalFormatting>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Feuil1</vt:lpstr>
      <vt:lpstr>Feuil2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Renaud Dubois</dc:creator>
  <cp:lastModifiedBy>christian emptaz</cp:lastModifiedBy>
  <cp:lastPrinted>2022-01-13T12:27:05Z</cp:lastPrinted>
  <dcterms:created xsi:type="dcterms:W3CDTF">2017-05-18T19:20:14Z</dcterms:created>
  <dcterms:modified xsi:type="dcterms:W3CDTF">2022-01-23T22:30:09Z</dcterms:modified>
</cp:coreProperties>
</file>