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5.22 REIMS Doc travail\Version 14-01-22 Bertagnolio-Emptaz E32\B-Grille d'évaluation\"/>
    </mc:Choice>
  </mc:AlternateContent>
  <xr:revisionPtr revIDLastSave="0" documentId="13_ncr:1_{A0E77866-9097-475E-910C-DF2AAF9A5526}" xr6:coauthVersionLast="47" xr6:coauthVersionMax="47" xr10:uidLastSave="{00000000-0000-0000-0000-000000000000}"/>
  <workbookProtection workbookAlgorithmName="SHA-512" workbookHashValue="mh/9FJHoh0vKT2lTSgrZg7iK1uRmQw8w2mm2N0Fj29+e/JbhL5ioxAoE4V+GvsbnPZ9fqfISQWie+XCQXbO8zA==" workbookSaltValue="vfUtOjQ3MyYdVcaVxNYl4w==" workbookSpinCount="100000" lockStructure="1"/>
  <bookViews>
    <workbookView xWindow="-108" yWindow="-108" windowWidth="23256" windowHeight="12576" xr2:uid="{00000000-000D-0000-FFFF-FFFF00000000}"/>
  </bookViews>
  <sheets>
    <sheet name="Feuil1" sheetId="1" r:id="rId1"/>
    <sheet name="Feuil2" sheetId="2" state="hidden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D6" i="2" s="1"/>
  <c r="F7" i="2"/>
  <c r="D7" i="2" s="1"/>
  <c r="F8" i="2"/>
  <c r="D8" i="2" s="1"/>
  <c r="F9" i="2"/>
  <c r="D9" i="2" s="1"/>
  <c r="F10" i="2"/>
  <c r="D10" i="2" s="1"/>
  <c r="F12" i="2"/>
  <c r="D12" i="2" s="1"/>
  <c r="F13" i="2"/>
  <c r="D13" i="2" s="1"/>
  <c r="F14" i="2"/>
  <c r="D14" i="2" s="1"/>
  <c r="F16" i="2"/>
  <c r="D16" i="2" s="1"/>
  <c r="F17" i="2"/>
  <c r="D17" i="2" s="1"/>
  <c r="F18" i="2"/>
  <c r="D18" i="2" s="1"/>
  <c r="F19" i="2"/>
  <c r="D19" i="2" s="1"/>
  <c r="F20" i="2"/>
  <c r="D20" i="2" s="1"/>
  <c r="F21" i="2"/>
  <c r="D21" i="2" s="1"/>
  <c r="F23" i="2"/>
  <c r="D23" i="2" s="1"/>
  <c r="F24" i="2"/>
  <c r="D24" i="2" s="1"/>
  <c r="F25" i="2"/>
  <c r="D25" i="2" s="1"/>
  <c r="F26" i="2"/>
  <c r="D26" i="2" s="1"/>
  <c r="F27" i="2"/>
  <c r="D27" i="2" s="1"/>
  <c r="F29" i="2"/>
  <c r="D29" i="2" s="1"/>
  <c r="F30" i="2"/>
  <c r="D30" i="2" s="1"/>
  <c r="I30" i="2" s="1"/>
  <c r="F31" i="2"/>
  <c r="D31" i="2" s="1"/>
  <c r="F32" i="2"/>
  <c r="F33" i="2"/>
  <c r="D33" i="2" s="1"/>
  <c r="F34" i="2"/>
  <c r="D34" i="2" s="1"/>
  <c r="I34" i="2" s="1"/>
  <c r="F35" i="2"/>
  <c r="D35" i="2" s="1"/>
  <c r="F37" i="2"/>
  <c r="D37" i="2" s="1"/>
  <c r="F38" i="2"/>
  <c r="D38" i="2" s="1"/>
  <c r="F39" i="2"/>
  <c r="H39" i="2" s="1"/>
  <c r="G39" i="2" s="1"/>
  <c r="F40" i="2"/>
  <c r="F41" i="2"/>
  <c r="H41" i="2" s="1"/>
  <c r="G41" i="2" s="1"/>
  <c r="F42" i="2"/>
  <c r="D42" i="2" s="1"/>
  <c r="F43" i="2"/>
  <c r="D43" i="2" s="1"/>
  <c r="F45" i="2"/>
  <c r="D45" i="2" s="1"/>
  <c r="F46" i="2"/>
  <c r="H46" i="2" s="1"/>
  <c r="F47" i="2"/>
  <c r="D47" i="2" s="1"/>
  <c r="F48" i="2"/>
  <c r="H48" i="2" s="1"/>
  <c r="F49" i="2"/>
  <c r="H49" i="2" s="1"/>
  <c r="G49" i="2" s="1"/>
  <c r="F50" i="2"/>
  <c r="H50" i="2" s="1"/>
  <c r="G50" i="2" s="1"/>
  <c r="F51" i="2"/>
  <c r="D51" i="2" s="1"/>
  <c r="F52" i="2"/>
  <c r="H52" i="2" s="1"/>
  <c r="F5" i="2"/>
  <c r="D5" i="2" s="1"/>
  <c r="D52" i="2" l="1"/>
  <c r="I52" i="2" s="1"/>
  <c r="I31" i="2"/>
  <c r="D39" i="2"/>
  <c r="I39" i="2" s="1"/>
  <c r="D48" i="2"/>
  <c r="I48" i="2" s="1"/>
  <c r="D40" i="2"/>
  <c r="I40" i="2" s="1"/>
  <c r="D49" i="2"/>
  <c r="I49" i="2" s="1"/>
  <c r="I47" i="2"/>
  <c r="I38" i="2"/>
  <c r="H51" i="2"/>
  <c r="H47" i="2"/>
  <c r="H40" i="2"/>
  <c r="G40" i="2" s="1"/>
  <c r="D32" i="2"/>
  <c r="I32" i="2" s="1"/>
  <c r="D41" i="2"/>
  <c r="I41" i="2" s="1"/>
  <c r="D46" i="2"/>
  <c r="I46" i="2" s="1"/>
  <c r="D50" i="2"/>
  <c r="I50" i="2" s="1"/>
  <c r="I33" i="2"/>
  <c r="I51" i="2"/>
  <c r="H33" i="2"/>
  <c r="G33" i="2" s="1"/>
  <c r="I37" i="2"/>
  <c r="I23" i="2"/>
  <c r="C3" i="2"/>
  <c r="I43" i="2"/>
  <c r="I42" i="2"/>
  <c r="I35" i="2"/>
  <c r="H29" i="2"/>
  <c r="G29" i="2" s="1"/>
  <c r="I29" i="2"/>
  <c r="I21" i="2"/>
  <c r="I19" i="2"/>
  <c r="I17" i="2"/>
  <c r="I27" i="2"/>
  <c r="I25" i="2"/>
  <c r="I24" i="2"/>
  <c r="I26" i="2" l="1"/>
  <c r="H34" i="2"/>
  <c r="G34" i="2" s="1"/>
  <c r="B40" i="2"/>
  <c r="H31" i="2"/>
  <c r="G31" i="2" s="1"/>
  <c r="H38" i="2"/>
  <c r="G38" i="2" s="1"/>
  <c r="H43" i="2"/>
  <c r="H45" i="2"/>
  <c r="I45" i="2"/>
  <c r="H37" i="2"/>
  <c r="H42" i="2"/>
  <c r="H18" i="2"/>
  <c r="I18" i="2"/>
  <c r="B29" i="2"/>
  <c r="H30" i="2"/>
  <c r="H35" i="2"/>
  <c r="H32" i="2"/>
  <c r="G32" i="2" s="1"/>
  <c r="H20" i="2"/>
  <c r="H16" i="2"/>
  <c r="I16" i="2"/>
  <c r="I20" i="2"/>
  <c r="H25" i="2"/>
  <c r="G25" i="2" s="1"/>
  <c r="H27" i="2"/>
  <c r="H17" i="2"/>
  <c r="H19" i="2"/>
  <c r="H21" i="2"/>
  <c r="H23" i="2"/>
  <c r="H24" i="2"/>
  <c r="H26" i="2"/>
  <c r="B38" i="2" l="1"/>
  <c r="B34" i="2"/>
  <c r="F3" i="2"/>
  <c r="D36" i="2"/>
  <c r="G45" i="2"/>
  <c r="B45" i="2"/>
  <c r="G47" i="2"/>
  <c r="B47" i="2"/>
  <c r="G43" i="2"/>
  <c r="B43" i="2"/>
  <c r="B31" i="2"/>
  <c r="G51" i="2"/>
  <c r="B51" i="2"/>
  <c r="B46" i="2"/>
  <c r="G46" i="2"/>
  <c r="B48" i="2"/>
  <c r="G48" i="2"/>
  <c r="B52" i="2"/>
  <c r="G52" i="2"/>
  <c r="D44" i="2"/>
  <c r="G42" i="2"/>
  <c r="B42" i="2"/>
  <c r="B39" i="2"/>
  <c r="G37" i="2"/>
  <c r="B37" i="2"/>
  <c r="G18" i="2"/>
  <c r="B18" i="2"/>
  <c r="B25" i="2"/>
  <c r="B30" i="2"/>
  <c r="G30" i="2"/>
  <c r="B32" i="2"/>
  <c r="B35" i="2"/>
  <c r="G35" i="2"/>
  <c r="D28" i="2"/>
  <c r="D15" i="2"/>
  <c r="G16" i="2"/>
  <c r="B16" i="2"/>
  <c r="G20" i="2"/>
  <c r="B20" i="2"/>
  <c r="G23" i="2"/>
  <c r="B23" i="2"/>
  <c r="G27" i="2"/>
  <c r="B27" i="2"/>
  <c r="G21" i="2"/>
  <c r="B21" i="2"/>
  <c r="B17" i="2"/>
  <c r="G17" i="2"/>
  <c r="B19" i="2"/>
  <c r="G19" i="2"/>
  <c r="B26" i="2"/>
  <c r="G26" i="2"/>
  <c r="B24" i="2"/>
  <c r="G24" i="2"/>
  <c r="D22" i="2"/>
  <c r="H13" i="2" l="1"/>
  <c r="G13" i="2" s="1"/>
  <c r="I13" i="2"/>
  <c r="H14" i="2"/>
  <c r="G14" i="2" s="1"/>
  <c r="I14" i="2"/>
  <c r="H5" i="2" l="1"/>
  <c r="H12" i="2" l="1"/>
  <c r="B12" i="2" s="1"/>
  <c r="H8" i="2"/>
  <c r="B8" i="2" s="1"/>
  <c r="I8" i="2"/>
  <c r="H7" i="2"/>
  <c r="B7" i="2" s="1"/>
  <c r="H6" i="2"/>
  <c r="B6" i="2" s="1"/>
  <c r="I6" i="2"/>
  <c r="H10" i="2"/>
  <c r="B10" i="2" s="1"/>
  <c r="H9" i="2"/>
  <c r="B9" i="2" s="1"/>
  <c r="I9" i="2"/>
  <c r="I10" i="2"/>
  <c r="I7" i="2"/>
  <c r="B5" i="2"/>
  <c r="I5" i="2"/>
  <c r="G5" i="2"/>
  <c r="G12" i="2" l="1"/>
  <c r="H3" i="2"/>
  <c r="G9" i="2"/>
  <c r="G10" i="2"/>
  <c r="G7" i="2"/>
  <c r="G6" i="2"/>
  <c r="G8" i="2"/>
  <c r="D11" i="2"/>
  <c r="I12" i="2"/>
  <c r="D4" i="2"/>
  <c r="G3" i="2" l="1"/>
  <c r="D3" i="2"/>
  <c r="J3" i="2" s="1"/>
  <c r="K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Midoux Freddy</author>
    <author>poste</author>
  </authors>
  <commentList>
    <comment ref="C1" authorId="0" shapeId="0" xr:uid="{00000000-0006-0000-0200-000001000000}">
      <text>
        <r>
          <rPr>
            <b/>
            <sz val="12"/>
            <color indexed="81"/>
            <rFont val="Calibri"/>
            <family val="2"/>
            <scheme val="minor"/>
          </rPr>
          <t xml:space="preserve">Poids 
des compétences
intermédiaires  </t>
        </r>
      </text>
    </comment>
    <comment ref="E1" authorId="0" shapeId="0" xr:uid="{00000000-0006-0000-0200-000002000000}">
      <text>
        <r>
          <rPr>
            <b/>
            <sz val="12"/>
            <color indexed="81"/>
            <rFont val="Calibri"/>
            <family val="2"/>
            <scheme val="minor"/>
          </rPr>
          <t>Nombre total de compétences 
évaluables sur cette 
grille</t>
        </r>
      </text>
    </comment>
    <comment ref="F1" authorId="0" shapeId="0" xr:uid="{00000000-0006-0000-0200-000003000000}">
      <text>
        <r>
          <rPr>
            <b/>
            <sz val="12"/>
            <color indexed="81"/>
            <rFont val="Calibri"/>
            <family val="2"/>
            <scheme val="minor"/>
          </rPr>
          <t xml:space="preserve">Nombre total de compétences 
NON  évaluées </t>
        </r>
      </text>
    </comment>
    <comment ref="G1" authorId="0" shapeId="0" xr:uid="{00000000-0006-0000-0200-000004000000}">
      <text>
        <r>
          <rPr>
            <b/>
            <sz val="12"/>
            <color indexed="81"/>
            <rFont val="Calibri"/>
            <family val="2"/>
            <scheme val="minor"/>
          </rPr>
          <t xml:space="preserve">Nombre total de compétences évaluées 
sur cette grille
</t>
        </r>
      </text>
    </comment>
    <comment ref="H1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Compétences 
évaluées sur cette grille = 1 
déclenche la notation</t>
        </r>
      </text>
    </comment>
    <comment ref="C3" authorId="1" shapeId="0" xr:uid="{00000000-0006-0000-0200-000006000000}">
      <text>
        <r>
          <rPr>
            <b/>
            <sz val="12"/>
            <color indexed="81"/>
            <rFont val="Calibri"/>
            <family val="2"/>
            <scheme val="minor"/>
          </rPr>
          <t xml:space="preserve">Vérification de la répartition 
du poid des compétences intermédiaires = 100%
</t>
        </r>
      </text>
    </comment>
  </commentList>
</comments>
</file>

<file path=xl/sharedStrings.xml><?xml version="1.0" encoding="utf-8"?>
<sst xmlns="http://schemas.openxmlformats.org/spreadsheetml/2006/main" count="81" uniqueCount="78">
  <si>
    <t>N° Candidat :</t>
  </si>
  <si>
    <t>--</t>
  </si>
  <si>
    <t>-</t>
  </si>
  <si>
    <t>+</t>
  </si>
  <si>
    <t>++</t>
  </si>
  <si>
    <t>POIDS</t>
  </si>
  <si>
    <t xml:space="preserve">Note brute </t>
  </si>
  <si>
    <t>Total des compétences</t>
  </si>
  <si>
    <t>Nbres non évaluées</t>
  </si>
  <si>
    <t>Nbres évaluées</t>
  </si>
  <si>
    <t>Compétences validées</t>
  </si>
  <si>
    <t>Niveau de validation</t>
  </si>
  <si>
    <t>Note:</t>
  </si>
  <si>
    <t>,,,</t>
  </si>
  <si>
    <t xml:space="preserve">Note fini </t>
  </si>
  <si>
    <t xml:space="preserve">C3.1 : organiser et mettre en sécurité les postes de travail </t>
  </si>
  <si>
    <t>C3.2 : préparer les matériaux, quincailleries et accessoires</t>
  </si>
  <si>
    <t xml:space="preserve">C3.3 : installer et régler les outillages </t>
  </si>
  <si>
    <t>C3.4 : conduire les opérations d’usinage : machines conventionnelles, PN, CN</t>
  </si>
  <si>
    <t xml:space="preserve">C3.5 : conduire les opérations de mise en forme et de placage </t>
  </si>
  <si>
    <t xml:space="preserve">C3.6 : conduire les opérations de montage et de finition </t>
  </si>
  <si>
    <t>C5.2 : maintenir en état, les matériels, les équipements et les outillages</t>
  </si>
  <si>
    <t>Les risques sont identifiés et localisés</t>
  </si>
  <si>
    <t>Les mesures de prévention sont adaptées aux risques identifiés.</t>
  </si>
  <si>
    <t xml:space="preserve">Les outillages et accessoires préparés sont conformes aux données opératoires. </t>
  </si>
  <si>
    <t xml:space="preserve">Le cheminement de la matière d’œuvre est optimisé. </t>
  </si>
  <si>
    <t xml:space="preserve">Les règles d’ergonomie sont respectées. 
Les règles de prévention et de sécurité sont respectées. </t>
  </si>
  <si>
    <t>Les solutions proposées sont pertinentes.</t>
  </si>
  <si>
    <t xml:space="preserve">Les regroupements et le contrôle des produits sont conformes aux documents de 
préparation. </t>
  </si>
  <si>
    <t xml:space="preserve">Les quantités dédiées à chaque poste sont exactes. </t>
  </si>
  <si>
    <t xml:space="preserve">L’orientation des pièces respecte les contraintes de mise en œuvre. </t>
  </si>
  <si>
    <t>Le choix des outils est conforme à la définition du produit (forme, qualité).</t>
  </si>
  <si>
    <t xml:space="preserve">Les cotes outils sont respectées. </t>
  </si>
  <si>
    <t xml:space="preserve">L’identification des organes de réglage et de commande est correcte. </t>
  </si>
  <si>
    <t>La mise et le maintien en position tiennent compte des caractéristiques physiques 
et mécaniques des matériaux ainsi que des efforts de coupe.</t>
  </si>
  <si>
    <t>La méthode d’installation et de réglage des outils est correcte. 
Le réglage respecte le contrat de fabrication (contrat de phase, dessin de fabrication, croquis...).</t>
  </si>
  <si>
    <t xml:space="preserve">Le choix des données est adapté aux outils et aux matériaux. </t>
  </si>
  <si>
    <t xml:space="preserve">La procédure de mise en route est respectée. </t>
  </si>
  <si>
    <t xml:space="preserve">La conduite de l’usinage est maîtrisée. </t>
  </si>
  <si>
    <t xml:space="preserve">Les résultats sont conformes aux  spécifications. </t>
  </si>
  <si>
    <t>Les actions correctives apportées sont adaptées aux anomalies constatées.</t>
  </si>
  <si>
    <t xml:space="preserve">Le poste de travail est opérationnel. </t>
  </si>
  <si>
    <t xml:space="preserve">Les positions, les réglages respectent les prescriptions et les règles d’ergonomie. </t>
  </si>
  <si>
    <t xml:space="preserve">L’encollage est conforme aux prescriptions. </t>
  </si>
  <si>
    <t>La méthodologie est respectée.</t>
  </si>
  <si>
    <t xml:space="preserve">L’ouvrage est conforme aux spécifications de fabrication. </t>
  </si>
  <si>
    <t xml:space="preserve">Les corrections apportées sont pertinentes. </t>
  </si>
  <si>
    <t xml:space="preserve">L’ouvrage est déposé sans dommage. </t>
  </si>
  <si>
    <t xml:space="preserve">Les pièces sélectionnées permettent le montage. </t>
  </si>
  <si>
    <t xml:space="preserve">Les surfaces sont préparées selon le niveau de qualité demandé. </t>
  </si>
  <si>
    <t xml:space="preserve">L’application des produits est conforme aux spécifications. </t>
  </si>
  <si>
    <t xml:space="preserve">Les organes de liaison et les équipements sont correctement installés. 
Les contrôles effectués permettent de valider les caractéristiques et le bon fonctionnement de l’ouvrage. </t>
  </si>
  <si>
    <t xml:space="preserve">Le conditionnement protège efficacement l’ouvrage.  
Le stockage est rationnel. </t>
  </si>
  <si>
    <t xml:space="preserve">La zone de l'intervention est protégée et sécurisée (isolation de la machine, coupure des énergies...). </t>
  </si>
  <si>
    <t xml:space="preserve">La vérification est méthodique. 
L’état  des équipements et matériels est correctement évalué. </t>
  </si>
  <si>
    <t xml:space="preserve">Les outils garantissent une coupe parfaite de la matière. 
Le stockage rend les outils accessibles et assure une longévité optimale. </t>
  </si>
  <si>
    <t>L’identification de la panne est exacte.</t>
  </si>
  <si>
    <t xml:space="preserve">Les solutions proposées de remise en état sont adaptées au dysfonctionnement </t>
  </si>
  <si>
    <t xml:space="preserve">L’affûtage des outillages manuels  permet une coupe parfaite de la matière.  </t>
  </si>
  <si>
    <t xml:space="preserve">Le remplacement et le réglage des outillages assurent une bonne utilisation des machines et des équipements.  </t>
  </si>
  <si>
    <t xml:space="preserve">L'entretien est correctement assurée et rend les équipements opérationnels. </t>
  </si>
  <si>
    <t>C3.1</t>
  </si>
  <si>
    <t>C3.2</t>
  </si>
  <si>
    <t>C3.3</t>
  </si>
  <si>
    <t>C3.4</t>
  </si>
  <si>
    <t>C3.5</t>
  </si>
  <si>
    <t>C3.6</t>
  </si>
  <si>
    <t>C5.2</t>
  </si>
  <si>
    <t>Appréciations :</t>
  </si>
  <si>
    <t xml:space="preserve">NOM :                          Prénom :                                                                  signature : </t>
  </si>
  <si>
    <t>Date:</t>
  </si>
  <si>
    <t>Grille d'évaluation épreuve E32</t>
  </si>
  <si>
    <r>
      <rPr>
        <b/>
        <sz val="14"/>
        <rFont val="Calibri"/>
        <family val="2"/>
        <scheme val="minor"/>
      </rPr>
      <t>--</t>
    </r>
    <r>
      <rPr>
        <sz val="14"/>
        <rFont val="Calibri"/>
        <family val="2"/>
        <scheme val="minor"/>
      </rPr>
      <t xml:space="preserve">   Travail non effectué
</t>
    </r>
    <r>
      <rPr>
        <b/>
        <sz val="14"/>
        <rFont val="Calibri"/>
        <family val="2"/>
        <scheme val="minor"/>
      </rPr>
      <t>-</t>
    </r>
    <r>
      <rPr>
        <sz val="14"/>
        <rFont val="Calibri"/>
        <family val="2"/>
        <scheme val="minor"/>
      </rPr>
      <t xml:space="preserve">     Non acquis
</t>
    </r>
    <r>
      <rPr>
        <b/>
        <sz val="14"/>
        <rFont val="Calibri"/>
        <family val="2"/>
        <scheme val="minor"/>
      </rPr>
      <t>+</t>
    </r>
    <r>
      <rPr>
        <sz val="14"/>
        <rFont val="Calibri"/>
        <family val="2"/>
        <scheme val="minor"/>
      </rPr>
      <t xml:space="preserve">    En cours d'acquisition
</t>
    </r>
    <r>
      <rPr>
        <b/>
        <sz val="14"/>
        <rFont val="Calibri"/>
        <family val="2"/>
        <scheme val="minor"/>
      </rPr>
      <t xml:space="preserve">++  </t>
    </r>
    <r>
      <rPr>
        <sz val="14"/>
        <rFont val="Calibri"/>
        <family val="2"/>
        <scheme val="minor"/>
      </rPr>
      <t>Acquis</t>
    </r>
  </si>
  <si>
    <t>Dessus</t>
  </si>
  <si>
    <t>Caisson</t>
  </si>
  <si>
    <t>Portes</t>
  </si>
  <si>
    <t>Marchepied</t>
  </si>
  <si>
    <t>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</si>
</sst>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4" x14ac:knownFonts="1"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3F0EF2"/>
      <name val="Arial"/>
      <family val="2"/>
    </font>
    <font>
      <sz val="16"/>
      <color rgb="FF3F0EF2"/>
      <name val="Calibri"/>
      <family val="2"/>
      <scheme val="minor"/>
    </font>
    <font>
      <b/>
      <sz val="10"/>
      <color rgb="FF3F0EF2"/>
      <name val="Arial"/>
      <family val="2"/>
    </font>
    <font>
      <b/>
      <sz val="14"/>
      <color rgb="FFFF0000"/>
      <name val="Calibri"/>
      <family val="2"/>
      <scheme val="minor"/>
    </font>
    <font>
      <b/>
      <sz val="14"/>
      <color rgb="FF3F0EF2"/>
      <name val="Calibri"/>
      <family val="2"/>
      <scheme val="minor"/>
    </font>
    <font>
      <sz val="10"/>
      <color rgb="FF3F0EF2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9"/>
      <color rgb="FF3F0EF2"/>
      <name val="Arial"/>
      <family val="2"/>
    </font>
    <font>
      <b/>
      <sz val="12"/>
      <color indexed="81"/>
      <name val="Calibri"/>
      <family val="2"/>
      <scheme val="minor"/>
    </font>
    <font>
      <b/>
      <sz val="8"/>
      <color indexed="81"/>
      <name val="Tahoma"/>
      <family val="2"/>
    </font>
    <font>
      <b/>
      <sz val="14"/>
      <color theme="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Arial"/>
      <family val="2"/>
    </font>
    <font>
      <b/>
      <sz val="18"/>
      <color theme="1"/>
      <name val="Arial"/>
      <family val="2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3F0EF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quotePrefix="1" applyBorder="1" applyAlignment="1">
      <alignment horizontal="center" vertical="center"/>
    </xf>
    <xf numFmtId="0" fontId="6" fillId="0" borderId="4" xfId="0" applyFont="1" applyBorder="1"/>
    <xf numFmtId="0" fontId="6" fillId="0" borderId="7" xfId="0" applyFont="1" applyBorder="1"/>
    <xf numFmtId="9" fontId="8" fillId="0" borderId="9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8" xfId="0" applyFont="1" applyBorder="1"/>
    <xf numFmtId="0" fontId="13" fillId="3" borderId="7" xfId="0" applyFont="1" applyFill="1" applyBorder="1" applyAlignment="1">
      <alignment horizontal="center" vertical="center"/>
    </xf>
    <xf numFmtId="9" fontId="14" fillId="0" borderId="1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9" fontId="7" fillId="0" borderId="8" xfId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164" fontId="0" fillId="0" borderId="0" xfId="0" applyNumberFormat="1"/>
    <xf numFmtId="0" fontId="17" fillId="4" borderId="0" xfId="0" applyFont="1" applyFill="1" applyAlignment="1">
      <alignment horizontal="center" vertical="center"/>
    </xf>
    <xf numFmtId="0" fontId="2" fillId="0" borderId="3" xfId="0" applyFont="1" applyBorder="1"/>
    <xf numFmtId="0" fontId="5" fillId="0" borderId="0" xfId="0" applyFont="1"/>
    <xf numFmtId="0" fontId="1" fillId="2" borderId="1" xfId="0" applyFont="1" applyFill="1" applyBorder="1" applyAlignment="1">
      <alignment horizontal="left" wrapText="1"/>
    </xf>
    <xf numFmtId="0" fontId="0" fillId="6" borderId="3" xfId="0" applyFill="1" applyBorder="1" applyAlignment="1">
      <alignment horizontal="center" vertical="center"/>
    </xf>
    <xf numFmtId="0" fontId="18" fillId="7" borderId="17" xfId="0" quotePrefix="1" applyFont="1" applyFill="1" applyBorder="1" applyAlignment="1">
      <alignment horizontal="left" vertical="center" wrapText="1"/>
    </xf>
    <xf numFmtId="0" fontId="18" fillId="7" borderId="10" xfId="0" quotePrefix="1" applyFont="1" applyFill="1" applyBorder="1" applyAlignment="1">
      <alignment horizontal="left" vertical="center" wrapText="1"/>
    </xf>
    <xf numFmtId="0" fontId="18" fillId="7" borderId="18" xfId="0" quotePrefix="1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top"/>
    </xf>
    <xf numFmtId="0" fontId="19" fillId="0" borderId="5" xfId="0" applyFont="1" applyBorder="1" applyAlignment="1">
      <alignment horizontal="center" vertical="top"/>
    </xf>
    <xf numFmtId="0" fontId="19" fillId="0" borderId="6" xfId="0" applyFont="1" applyBorder="1" applyAlignment="1">
      <alignment horizontal="center" vertical="top"/>
    </xf>
    <xf numFmtId="0" fontId="19" fillId="0" borderId="7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9" fillId="0" borderId="8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top"/>
    </xf>
    <xf numFmtId="0" fontId="19" fillId="0" borderId="15" xfId="0" applyFont="1" applyBorder="1" applyAlignment="1">
      <alignment horizontal="center" vertical="top"/>
    </xf>
    <xf numFmtId="0" fontId="19" fillId="0" borderId="16" xfId="0" applyFont="1" applyBorder="1" applyAlignment="1">
      <alignment horizontal="center" vertical="top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20" fillId="0" borderId="0" xfId="0" applyFont="1" applyAlignment="1">
      <alignment horizontal="center"/>
    </xf>
    <xf numFmtId="0" fontId="19" fillId="0" borderId="4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left" vertical="top" wrapText="1"/>
    </xf>
    <xf numFmtId="0" fontId="19" fillId="0" borderId="6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8" xfId="0" applyFont="1" applyFill="1" applyBorder="1" applyAlignment="1">
      <alignment horizontal="left" vertical="top" wrapText="1"/>
    </xf>
    <xf numFmtId="0" fontId="19" fillId="0" borderId="14" xfId="0" applyFont="1" applyFill="1" applyBorder="1" applyAlignment="1">
      <alignment horizontal="left" vertical="top" wrapText="1"/>
    </xf>
    <xf numFmtId="0" fontId="19" fillId="0" borderId="15" xfId="0" applyFont="1" applyFill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/>
    </xf>
    <xf numFmtId="0" fontId="19" fillId="0" borderId="5" xfId="0" applyFont="1" applyBorder="1" applyAlignment="1">
      <alignment horizontal="left" vertical="top"/>
    </xf>
    <xf numFmtId="0" fontId="19" fillId="0" borderId="6" xfId="0" applyFont="1" applyBorder="1" applyAlignment="1">
      <alignment horizontal="left" vertical="top"/>
    </xf>
    <xf numFmtId="0" fontId="19" fillId="0" borderId="7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19" fillId="0" borderId="8" xfId="0" applyFont="1" applyBorder="1" applyAlignment="1">
      <alignment horizontal="left" vertical="top"/>
    </xf>
    <xf numFmtId="0" fontId="19" fillId="0" borderId="14" xfId="0" applyFont="1" applyBorder="1" applyAlignment="1">
      <alignment horizontal="left" vertical="top"/>
    </xf>
    <xf numFmtId="0" fontId="19" fillId="0" borderId="15" xfId="0" applyFont="1" applyBorder="1" applyAlignment="1">
      <alignment horizontal="left" vertical="top"/>
    </xf>
    <xf numFmtId="0" fontId="19" fillId="0" borderId="16" xfId="0" applyFont="1" applyBorder="1" applyAlignment="1">
      <alignment horizontal="left" vertical="top"/>
    </xf>
    <xf numFmtId="0" fontId="3" fillId="0" borderId="1" xfId="0" applyFont="1" applyBorder="1" applyAlignment="1">
      <alignment horizontal="center" textRotation="90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10" fontId="7" fillId="0" borderId="6" xfId="0" applyNumberFormat="1" applyFont="1" applyBorder="1" applyAlignment="1">
      <alignment horizontal="center" vertical="center" wrapText="1"/>
    </xf>
    <xf numFmtId="10" fontId="7" fillId="0" borderId="8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ill="1"/>
    <xf numFmtId="0" fontId="0" fillId="0" borderId="13" xfId="0" applyFill="1" applyBorder="1" applyAlignment="1">
      <alignment horizontal="center"/>
    </xf>
    <xf numFmtId="0" fontId="22" fillId="0" borderId="1" xfId="0" applyFont="1" applyFill="1" applyBorder="1"/>
    <xf numFmtId="9" fontId="23" fillId="0" borderId="10" xfId="0" applyNumberFormat="1" applyFont="1" applyBorder="1" applyAlignment="1">
      <alignment horizontal="center" vertical="center"/>
    </xf>
    <xf numFmtId="9" fontId="23" fillId="4" borderId="10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44"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</xdr:colOff>
      <xdr:row>1</xdr:row>
      <xdr:rowOff>223839</xdr:rowOff>
    </xdr:from>
    <xdr:to>
      <xdr:col>1</xdr:col>
      <xdr:colOff>414337</xdr:colOff>
      <xdr:row>2</xdr:row>
      <xdr:rowOff>188120</xdr:rowOff>
    </xdr:to>
    <xdr:sp macro="" textlink="">
      <xdr:nvSpPr>
        <xdr:cNvPr id="2" name="Interdiction 1">
          <a:extLst>
            <a:ext uri="{FF2B5EF4-FFF2-40B4-BE49-F238E27FC236}">
              <a16:creationId xmlns:a16="http://schemas.microsoft.com/office/drawing/2014/main" id="{E2920493-6656-4AEF-9651-09F7C53DB556}"/>
            </a:ext>
          </a:extLst>
        </xdr:cNvPr>
        <xdr:cNvSpPr/>
      </xdr:nvSpPr>
      <xdr:spPr bwMode="auto">
        <a:xfrm>
          <a:off x="9825037" y="2909889"/>
          <a:ext cx="200025" cy="192881"/>
        </a:xfrm>
        <a:prstGeom prst="noSmoking">
          <a:avLst/>
        </a:prstGeom>
        <a:solidFill>
          <a:srgbClr val="FF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tabSelected="1" zoomScale="106" zoomScaleNormal="106" workbookViewId="0">
      <selection activeCell="I5" sqref="I5:L43"/>
    </sheetView>
  </sheetViews>
  <sheetFormatPr baseColWidth="10" defaultRowHeight="14.4" x14ac:dyDescent="0.3"/>
  <cols>
    <col min="1" max="1" width="4.6640625" customWidth="1"/>
    <col min="2" max="2" width="74.33203125" customWidth="1"/>
    <col min="3" max="13" width="3.6640625" customWidth="1"/>
  </cols>
  <sheetData>
    <row r="1" spans="1:12" ht="22.8" x14ac:dyDescent="0.4">
      <c r="A1" s="45" t="s">
        <v>71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84" customHeight="1" x14ac:dyDescent="0.3">
      <c r="B2" s="7" t="s">
        <v>0</v>
      </c>
      <c r="C2" s="64" t="s">
        <v>73</v>
      </c>
      <c r="D2" s="64" t="s">
        <v>74</v>
      </c>
      <c r="E2" s="64" t="s">
        <v>75</v>
      </c>
      <c r="F2" s="64" t="s">
        <v>76</v>
      </c>
      <c r="G2" s="64" t="s">
        <v>13</v>
      </c>
      <c r="I2" s="30" t="s">
        <v>12</v>
      </c>
      <c r="J2" s="30"/>
      <c r="K2" s="30" t="str">
        <f>Feuil2!J3</f>
        <v/>
      </c>
      <c r="L2" s="30"/>
    </row>
    <row r="3" spans="1:12" ht="15" customHeight="1" x14ac:dyDescent="0.3">
      <c r="C3" s="64"/>
      <c r="D3" s="64"/>
      <c r="E3" s="64"/>
      <c r="F3" s="64"/>
      <c r="G3" s="64"/>
      <c r="H3" s="4"/>
      <c r="I3" s="10" t="s">
        <v>1</v>
      </c>
      <c r="J3" s="10" t="s">
        <v>2</v>
      </c>
      <c r="K3" s="10" t="s">
        <v>3</v>
      </c>
      <c r="L3" s="10" t="s">
        <v>4</v>
      </c>
    </row>
    <row r="4" spans="1:12" x14ac:dyDescent="0.3">
      <c r="A4" s="29" t="s">
        <v>15</v>
      </c>
      <c r="B4" s="29"/>
    </row>
    <row r="5" spans="1:12" x14ac:dyDescent="0.3">
      <c r="A5" s="3"/>
      <c r="B5" s="1" t="s">
        <v>22</v>
      </c>
      <c r="C5" s="8"/>
      <c r="D5" s="9">
        <v>1</v>
      </c>
      <c r="E5" s="8">
        <v>1</v>
      </c>
      <c r="F5" s="9">
        <v>1</v>
      </c>
      <c r="G5" s="9"/>
      <c r="I5" s="6"/>
      <c r="J5" s="6"/>
      <c r="K5" s="6"/>
      <c r="L5" s="6"/>
    </row>
    <row r="6" spans="1:12" x14ac:dyDescent="0.3">
      <c r="A6" s="3"/>
      <c r="B6" s="1" t="s">
        <v>23</v>
      </c>
      <c r="C6" s="8"/>
      <c r="D6" s="9">
        <v>1</v>
      </c>
      <c r="E6" s="8">
        <v>1</v>
      </c>
      <c r="F6" s="9">
        <v>1</v>
      </c>
      <c r="G6" s="9"/>
      <c r="I6" s="6"/>
      <c r="J6" s="6"/>
      <c r="K6" s="6"/>
      <c r="L6" s="6"/>
    </row>
    <row r="7" spans="1:12" x14ac:dyDescent="0.3">
      <c r="A7" s="3"/>
      <c r="B7" s="1" t="s">
        <v>24</v>
      </c>
      <c r="C7" s="8"/>
      <c r="D7" s="9">
        <v>1</v>
      </c>
      <c r="E7" s="9">
        <v>1</v>
      </c>
      <c r="F7" s="9">
        <v>1</v>
      </c>
      <c r="G7" s="9"/>
      <c r="I7" s="6"/>
      <c r="J7" s="6"/>
      <c r="K7" s="6"/>
      <c r="L7" s="6"/>
    </row>
    <row r="8" spans="1:12" x14ac:dyDescent="0.3">
      <c r="A8" s="3"/>
      <c r="B8" s="1" t="s">
        <v>25</v>
      </c>
      <c r="C8" s="8"/>
      <c r="D8" s="9"/>
      <c r="E8" s="9"/>
      <c r="F8" s="9"/>
      <c r="G8" s="9"/>
      <c r="I8" s="6"/>
      <c r="J8" s="6"/>
      <c r="K8" s="6"/>
      <c r="L8" s="6"/>
    </row>
    <row r="9" spans="1:12" ht="27" x14ac:dyDescent="0.3">
      <c r="A9" s="3"/>
      <c r="B9" s="1" t="s">
        <v>26</v>
      </c>
      <c r="C9" s="8"/>
      <c r="D9" s="8"/>
      <c r="E9" s="9"/>
      <c r="F9" s="9"/>
      <c r="G9" s="9"/>
      <c r="I9" s="6"/>
      <c r="J9" s="6"/>
      <c r="K9" s="6"/>
      <c r="L9" s="6"/>
    </row>
    <row r="10" spans="1:12" x14ac:dyDescent="0.3">
      <c r="A10" s="3"/>
      <c r="B10" s="1" t="s">
        <v>27</v>
      </c>
      <c r="C10" s="8"/>
      <c r="D10" s="9"/>
      <c r="E10" s="9"/>
      <c r="F10" s="9"/>
      <c r="G10" s="9"/>
      <c r="I10" s="6"/>
      <c r="J10" s="6"/>
      <c r="K10" s="6"/>
      <c r="L10" s="6"/>
    </row>
    <row r="11" spans="1:12" x14ac:dyDescent="0.3">
      <c r="A11" s="29" t="s">
        <v>16</v>
      </c>
      <c r="B11" s="29"/>
      <c r="C11" s="71"/>
      <c r="D11" s="71"/>
      <c r="E11" s="71"/>
      <c r="F11" s="71"/>
      <c r="G11" s="71"/>
      <c r="I11" s="5"/>
      <c r="J11" s="5"/>
      <c r="K11" s="5"/>
      <c r="L11" s="5"/>
    </row>
    <row r="12" spans="1:12" ht="27" x14ac:dyDescent="0.3">
      <c r="A12" s="3"/>
      <c r="B12" s="1" t="s">
        <v>28</v>
      </c>
      <c r="C12" s="9">
        <v>1</v>
      </c>
      <c r="D12" s="9">
        <v>1</v>
      </c>
      <c r="E12" s="9">
        <v>1</v>
      </c>
      <c r="F12" s="9">
        <v>1</v>
      </c>
      <c r="G12" s="8"/>
      <c r="I12" s="6"/>
      <c r="J12" s="6"/>
      <c r="K12" s="6"/>
      <c r="L12" s="6"/>
    </row>
    <row r="13" spans="1:12" x14ac:dyDescent="0.3">
      <c r="A13" s="3"/>
      <c r="B13" s="2" t="s">
        <v>29</v>
      </c>
      <c r="C13" s="9">
        <v>1</v>
      </c>
      <c r="D13" s="9">
        <v>1</v>
      </c>
      <c r="E13" s="9">
        <v>1</v>
      </c>
      <c r="F13" s="9">
        <v>1</v>
      </c>
      <c r="G13" s="8"/>
      <c r="I13" s="6"/>
      <c r="J13" s="6"/>
      <c r="K13" s="6"/>
      <c r="L13" s="6"/>
    </row>
    <row r="14" spans="1:12" x14ac:dyDescent="0.3">
      <c r="A14" s="3"/>
      <c r="B14" s="2" t="s">
        <v>30</v>
      </c>
      <c r="C14" s="9">
        <v>1</v>
      </c>
      <c r="D14" s="9">
        <v>1</v>
      </c>
      <c r="E14" s="9">
        <v>1</v>
      </c>
      <c r="F14" s="9">
        <v>1</v>
      </c>
      <c r="G14" s="8"/>
      <c r="I14" s="6"/>
      <c r="J14" s="6"/>
      <c r="K14" s="6"/>
      <c r="L14" s="6"/>
    </row>
    <row r="15" spans="1:12" x14ac:dyDescent="0.3">
      <c r="A15" s="29" t="s">
        <v>17</v>
      </c>
      <c r="B15" s="29"/>
      <c r="C15" s="71"/>
      <c r="D15" s="71"/>
      <c r="E15" s="71"/>
      <c r="F15" s="71"/>
      <c r="G15" s="71"/>
      <c r="I15" s="5"/>
      <c r="J15" s="5"/>
      <c r="K15" s="5"/>
      <c r="L15" s="5"/>
    </row>
    <row r="16" spans="1:12" x14ac:dyDescent="0.3">
      <c r="A16" s="3"/>
      <c r="B16" s="1" t="s">
        <v>31</v>
      </c>
      <c r="C16" s="9"/>
      <c r="D16" s="9"/>
      <c r="E16" s="9"/>
      <c r="F16" s="9"/>
      <c r="G16" s="8"/>
      <c r="I16" s="6"/>
      <c r="J16" s="6"/>
      <c r="K16" s="6"/>
      <c r="L16" s="6"/>
    </row>
    <row r="17" spans="1:12" x14ac:dyDescent="0.3">
      <c r="A17" s="3"/>
      <c r="B17" s="1" t="s">
        <v>32</v>
      </c>
      <c r="C17" s="8"/>
      <c r="D17" s="9">
        <v>1</v>
      </c>
      <c r="E17" s="8">
        <v>1</v>
      </c>
      <c r="F17" s="9">
        <v>1</v>
      </c>
      <c r="G17" s="9"/>
      <c r="I17" s="6"/>
      <c r="J17" s="6"/>
      <c r="K17" s="6"/>
      <c r="L17" s="6"/>
    </row>
    <row r="18" spans="1:12" ht="15" customHeight="1" x14ac:dyDescent="0.3">
      <c r="A18" s="3"/>
      <c r="B18" s="1" t="s">
        <v>33</v>
      </c>
      <c r="C18" s="8"/>
      <c r="D18" s="9">
        <v>1</v>
      </c>
      <c r="E18" s="9">
        <v>1</v>
      </c>
      <c r="F18" s="9">
        <v>1</v>
      </c>
      <c r="G18" s="9"/>
      <c r="I18" s="6"/>
      <c r="J18" s="6"/>
      <c r="K18" s="6"/>
      <c r="L18" s="6"/>
    </row>
    <row r="19" spans="1:12" ht="27" x14ac:dyDescent="0.3">
      <c r="A19" s="3"/>
      <c r="B19" s="1" t="s">
        <v>34</v>
      </c>
      <c r="C19" s="8"/>
      <c r="D19" s="9">
        <v>1</v>
      </c>
      <c r="E19" s="9">
        <v>1</v>
      </c>
      <c r="F19" s="9">
        <v>1</v>
      </c>
      <c r="G19" s="9"/>
      <c r="I19" s="6"/>
      <c r="J19" s="6"/>
      <c r="K19" s="6"/>
      <c r="L19" s="6"/>
    </row>
    <row r="20" spans="1:12" ht="40.200000000000003" x14ac:dyDescent="0.3">
      <c r="A20" s="3"/>
      <c r="B20" s="2" t="s">
        <v>35</v>
      </c>
      <c r="C20" s="9"/>
      <c r="D20" s="9">
        <v>1</v>
      </c>
      <c r="E20" s="9">
        <v>1</v>
      </c>
      <c r="F20" s="9">
        <v>1</v>
      </c>
      <c r="G20" s="8"/>
      <c r="I20" s="6"/>
      <c r="J20" s="6"/>
      <c r="K20" s="6"/>
      <c r="L20" s="6"/>
    </row>
    <row r="21" spans="1:12" x14ac:dyDescent="0.3">
      <c r="A21" s="3"/>
      <c r="B21" s="1" t="s">
        <v>36</v>
      </c>
      <c r="C21" s="9"/>
      <c r="D21" s="9"/>
      <c r="E21" s="8"/>
      <c r="F21" s="9"/>
      <c r="G21" s="9"/>
      <c r="I21" s="6"/>
      <c r="J21" s="6"/>
      <c r="K21" s="6"/>
      <c r="L21" s="6"/>
    </row>
    <row r="22" spans="1:12" x14ac:dyDescent="0.3">
      <c r="A22" s="43" t="s">
        <v>18</v>
      </c>
      <c r="B22" s="44"/>
      <c r="C22" s="71"/>
      <c r="D22" s="71"/>
      <c r="E22" s="71"/>
      <c r="F22" s="71"/>
      <c r="G22" s="71"/>
      <c r="I22" s="5"/>
      <c r="J22" s="5"/>
      <c r="K22" s="5"/>
      <c r="L22" s="5"/>
    </row>
    <row r="23" spans="1:12" x14ac:dyDescent="0.3">
      <c r="A23" s="3"/>
      <c r="B23" s="1" t="s">
        <v>37</v>
      </c>
      <c r="C23" s="9"/>
      <c r="D23" s="9">
        <v>1</v>
      </c>
      <c r="E23" s="9">
        <v>1</v>
      </c>
      <c r="F23" s="8">
        <v>1</v>
      </c>
      <c r="G23" s="9"/>
      <c r="I23" s="6"/>
      <c r="J23" s="6"/>
      <c r="K23" s="6"/>
      <c r="L23" s="6"/>
    </row>
    <row r="24" spans="1:12" x14ac:dyDescent="0.3">
      <c r="A24" s="3"/>
      <c r="B24" s="1" t="s">
        <v>38</v>
      </c>
      <c r="C24" s="9"/>
      <c r="D24" s="9">
        <v>1</v>
      </c>
      <c r="E24" s="9">
        <v>1</v>
      </c>
      <c r="F24" s="8">
        <v>1</v>
      </c>
      <c r="G24" s="9"/>
      <c r="I24" s="6"/>
      <c r="J24" s="6"/>
      <c r="K24" s="6"/>
      <c r="L24" s="6"/>
    </row>
    <row r="25" spans="1:12" x14ac:dyDescent="0.3">
      <c r="A25" s="3"/>
      <c r="B25" s="2" t="s">
        <v>39</v>
      </c>
      <c r="C25" s="9"/>
      <c r="D25" s="9">
        <v>1</v>
      </c>
      <c r="E25" s="9">
        <v>1</v>
      </c>
      <c r="F25" s="8">
        <v>1</v>
      </c>
      <c r="G25" s="9"/>
      <c r="I25" s="6"/>
      <c r="J25" s="6"/>
      <c r="K25" s="6"/>
      <c r="L25" s="6"/>
    </row>
    <row r="26" spans="1:12" x14ac:dyDescent="0.3">
      <c r="A26" s="3"/>
      <c r="B26" s="1" t="s">
        <v>40</v>
      </c>
      <c r="C26" s="9"/>
      <c r="D26" s="9">
        <v>1</v>
      </c>
      <c r="E26" s="9">
        <v>1</v>
      </c>
      <c r="F26" s="8">
        <v>1</v>
      </c>
      <c r="G26" s="9"/>
      <c r="I26" s="6"/>
      <c r="J26" s="6"/>
      <c r="K26" s="6"/>
      <c r="L26" s="6"/>
    </row>
    <row r="27" spans="1:12" x14ac:dyDescent="0.3">
      <c r="A27" s="3"/>
      <c r="B27" s="2" t="s">
        <v>41</v>
      </c>
      <c r="C27" s="9"/>
      <c r="D27" s="9">
        <v>1</v>
      </c>
      <c r="E27" s="9">
        <v>1</v>
      </c>
      <c r="F27" s="8">
        <v>1</v>
      </c>
      <c r="G27" s="9"/>
      <c r="I27" s="6"/>
      <c r="J27" s="6"/>
      <c r="K27" s="6"/>
      <c r="L27" s="6"/>
    </row>
    <row r="28" spans="1:12" x14ac:dyDescent="0.3">
      <c r="A28" s="29" t="s">
        <v>19</v>
      </c>
      <c r="B28" s="29"/>
      <c r="C28" s="71"/>
      <c r="D28" s="71"/>
      <c r="E28" s="71"/>
      <c r="F28" s="71"/>
      <c r="G28" s="71"/>
      <c r="I28" s="5"/>
      <c r="J28" s="5"/>
      <c r="K28" s="5"/>
      <c r="L28" s="5"/>
    </row>
    <row r="29" spans="1:12" x14ac:dyDescent="0.3">
      <c r="A29" s="3"/>
      <c r="B29" s="1" t="s">
        <v>42</v>
      </c>
      <c r="C29" s="9"/>
      <c r="D29" s="9">
        <v>1</v>
      </c>
      <c r="E29" s="9"/>
      <c r="F29" s="8"/>
      <c r="G29" s="9"/>
      <c r="I29" s="6"/>
      <c r="J29" s="6"/>
      <c r="K29" s="6"/>
      <c r="L29" s="6"/>
    </row>
    <row r="30" spans="1:12" x14ac:dyDescent="0.3">
      <c r="A30" s="3"/>
      <c r="B30" s="1" t="s">
        <v>43</v>
      </c>
      <c r="C30" s="9">
        <v>1</v>
      </c>
      <c r="D30" s="9">
        <v>1</v>
      </c>
      <c r="E30" s="9"/>
      <c r="F30" s="8">
        <v>1</v>
      </c>
      <c r="G30" s="9"/>
      <c r="I30" s="6"/>
      <c r="J30" s="6"/>
      <c r="K30" s="6"/>
      <c r="L30" s="6"/>
    </row>
    <row r="31" spans="1:12" x14ac:dyDescent="0.3">
      <c r="A31" s="3"/>
      <c r="B31" s="2" t="s">
        <v>44</v>
      </c>
      <c r="C31" s="9">
        <v>1</v>
      </c>
      <c r="D31" s="9" t="s">
        <v>77</v>
      </c>
      <c r="E31" s="9">
        <v>1</v>
      </c>
      <c r="F31" s="8"/>
      <c r="G31" s="9"/>
      <c r="I31" s="6"/>
      <c r="J31" s="6"/>
      <c r="K31" s="6"/>
      <c r="L31" s="6"/>
    </row>
    <row r="32" spans="1:12" x14ac:dyDescent="0.3">
      <c r="A32" s="3"/>
      <c r="B32" s="2" t="s">
        <v>45</v>
      </c>
      <c r="C32" s="9">
        <v>1</v>
      </c>
      <c r="D32" s="9"/>
      <c r="E32" s="9"/>
      <c r="F32" s="8"/>
      <c r="G32" s="9"/>
      <c r="I32" s="6"/>
      <c r="J32" s="6"/>
      <c r="K32" s="6"/>
      <c r="L32" s="6"/>
    </row>
    <row r="33" spans="1:12" x14ac:dyDescent="0.3">
      <c r="A33" s="3"/>
      <c r="B33" s="1" t="s">
        <v>46</v>
      </c>
      <c r="C33" s="9"/>
      <c r="D33" s="9"/>
      <c r="E33" s="9"/>
      <c r="F33" s="8"/>
      <c r="G33" s="9"/>
      <c r="I33" s="6"/>
      <c r="J33" s="6"/>
      <c r="K33" s="6"/>
      <c r="L33" s="6"/>
    </row>
    <row r="34" spans="1:12" x14ac:dyDescent="0.3">
      <c r="A34" s="3"/>
      <c r="B34" s="2" t="s">
        <v>47</v>
      </c>
      <c r="C34" s="9"/>
      <c r="D34" s="9"/>
      <c r="E34" s="9"/>
      <c r="F34" s="8"/>
      <c r="G34" s="9"/>
      <c r="I34" s="6"/>
      <c r="J34" s="6"/>
      <c r="K34" s="6"/>
      <c r="L34" s="6"/>
    </row>
    <row r="35" spans="1:12" x14ac:dyDescent="0.3">
      <c r="A35" s="3"/>
      <c r="B35" s="1" t="s">
        <v>41</v>
      </c>
      <c r="C35" s="9">
        <v>1</v>
      </c>
      <c r="D35" s="9">
        <v>1</v>
      </c>
      <c r="E35" s="8"/>
      <c r="F35" s="9">
        <v>1</v>
      </c>
      <c r="G35" s="9"/>
      <c r="I35" s="6"/>
      <c r="J35" s="6"/>
      <c r="K35" s="6"/>
      <c r="L35" s="6"/>
    </row>
    <row r="36" spans="1:12" x14ac:dyDescent="0.3">
      <c r="A36" s="43" t="s">
        <v>20</v>
      </c>
      <c r="B36" s="44"/>
      <c r="C36" s="71"/>
      <c r="D36" s="71"/>
      <c r="E36" s="71"/>
      <c r="F36" s="71"/>
      <c r="G36" s="72"/>
      <c r="I36" s="5"/>
      <c r="J36" s="5"/>
      <c r="K36" s="5"/>
      <c r="L36" s="5"/>
    </row>
    <row r="37" spans="1:12" x14ac:dyDescent="0.3">
      <c r="A37" s="3"/>
      <c r="B37" s="1" t="s">
        <v>48</v>
      </c>
      <c r="C37" s="9"/>
      <c r="D37" s="9"/>
      <c r="E37" s="9">
        <v>1</v>
      </c>
      <c r="F37" s="73">
        <v>1</v>
      </c>
      <c r="G37" s="9"/>
      <c r="I37" s="6"/>
      <c r="J37" s="6"/>
      <c r="K37" s="6"/>
      <c r="L37" s="6"/>
    </row>
    <row r="38" spans="1:12" x14ac:dyDescent="0.3">
      <c r="A38" s="3"/>
      <c r="B38" s="1" t="s">
        <v>44</v>
      </c>
      <c r="C38" s="9">
        <v>1</v>
      </c>
      <c r="D38" s="9"/>
      <c r="E38" s="9">
        <v>1</v>
      </c>
      <c r="F38" s="8">
        <v>1</v>
      </c>
      <c r="G38" s="9"/>
      <c r="I38" s="6"/>
      <c r="J38" s="6"/>
      <c r="K38" s="6"/>
      <c r="L38" s="6"/>
    </row>
    <row r="39" spans="1:12" x14ac:dyDescent="0.3">
      <c r="A39" s="3"/>
      <c r="B39" s="2" t="s">
        <v>49</v>
      </c>
      <c r="C39" s="9">
        <v>1</v>
      </c>
      <c r="D39" s="9"/>
      <c r="E39" s="9">
        <v>1</v>
      </c>
      <c r="F39" s="8">
        <v>1</v>
      </c>
      <c r="G39" s="9"/>
      <c r="I39" s="6"/>
      <c r="J39" s="6"/>
      <c r="K39" s="6"/>
      <c r="L39" s="6"/>
    </row>
    <row r="40" spans="1:12" x14ac:dyDescent="0.3">
      <c r="A40" s="3"/>
      <c r="B40" s="2" t="s">
        <v>50</v>
      </c>
      <c r="C40" s="9"/>
      <c r="D40" s="9"/>
      <c r="E40" s="9"/>
      <c r="F40" s="8"/>
      <c r="G40" s="9"/>
      <c r="I40" s="6"/>
      <c r="J40" s="6"/>
      <c r="K40" s="6"/>
      <c r="L40" s="6"/>
    </row>
    <row r="41" spans="1:12" ht="40.200000000000003" x14ac:dyDescent="0.3">
      <c r="A41" s="3"/>
      <c r="B41" s="1" t="s">
        <v>51</v>
      </c>
      <c r="C41" s="9"/>
      <c r="D41" s="9">
        <v>1</v>
      </c>
      <c r="E41" s="9">
        <v>1</v>
      </c>
      <c r="F41" s="8">
        <v>1</v>
      </c>
      <c r="G41" s="9"/>
      <c r="I41" s="6"/>
      <c r="J41" s="6"/>
      <c r="K41" s="6"/>
      <c r="L41" s="6"/>
    </row>
    <row r="42" spans="1:12" x14ac:dyDescent="0.3">
      <c r="A42" s="3"/>
      <c r="B42" s="2" t="s">
        <v>41</v>
      </c>
      <c r="C42" s="9"/>
      <c r="D42" s="9"/>
      <c r="E42" s="9"/>
      <c r="F42" s="8"/>
      <c r="G42" s="9"/>
      <c r="I42" s="6"/>
      <c r="J42" s="6"/>
      <c r="K42" s="6"/>
      <c r="L42" s="6"/>
    </row>
    <row r="43" spans="1:12" ht="27" x14ac:dyDescent="0.3">
      <c r="A43" s="3"/>
      <c r="B43" s="1" t="s">
        <v>52</v>
      </c>
      <c r="C43" s="9"/>
      <c r="D43" s="9"/>
      <c r="E43" s="8"/>
      <c r="F43" s="9"/>
      <c r="G43" s="9"/>
      <c r="I43" s="6"/>
      <c r="J43" s="6"/>
      <c r="K43" s="6"/>
      <c r="L43" s="6"/>
    </row>
    <row r="44" spans="1:12" x14ac:dyDescent="0.3">
      <c r="A44" s="43" t="s">
        <v>21</v>
      </c>
      <c r="B44" s="44"/>
      <c r="C44" s="71"/>
      <c r="D44" s="71"/>
      <c r="E44" s="71"/>
      <c r="F44" s="71"/>
      <c r="G44" s="71"/>
      <c r="I44" s="5"/>
      <c r="J44" s="5"/>
      <c r="K44" s="5"/>
      <c r="L44" s="5"/>
    </row>
    <row r="45" spans="1:12" ht="27" x14ac:dyDescent="0.3">
      <c r="A45" s="3"/>
      <c r="B45" s="1" t="s">
        <v>53</v>
      </c>
      <c r="C45" s="9">
        <v>1</v>
      </c>
      <c r="D45" s="9">
        <v>1</v>
      </c>
      <c r="E45" s="9">
        <v>1</v>
      </c>
      <c r="F45" s="8">
        <v>1</v>
      </c>
      <c r="G45" s="9"/>
      <c r="I45" s="6"/>
      <c r="J45" s="6"/>
      <c r="K45" s="6"/>
      <c r="L45" s="6"/>
    </row>
    <row r="46" spans="1:12" ht="27" x14ac:dyDescent="0.3">
      <c r="A46" s="3"/>
      <c r="B46" s="1" t="s">
        <v>54</v>
      </c>
      <c r="C46" s="9">
        <v>1</v>
      </c>
      <c r="D46" s="9">
        <v>1</v>
      </c>
      <c r="E46" s="9">
        <v>1</v>
      </c>
      <c r="F46" s="8">
        <v>1</v>
      </c>
      <c r="G46" s="9"/>
      <c r="I46" s="6"/>
      <c r="J46" s="6"/>
      <c r="K46" s="6"/>
      <c r="L46" s="6"/>
    </row>
    <row r="47" spans="1:12" ht="27" x14ac:dyDescent="0.3">
      <c r="A47" s="3"/>
      <c r="B47" s="2" t="s">
        <v>55</v>
      </c>
      <c r="C47" s="9">
        <v>1</v>
      </c>
      <c r="D47" s="9">
        <v>1</v>
      </c>
      <c r="E47" s="9">
        <v>1</v>
      </c>
      <c r="F47" s="8">
        <v>1</v>
      </c>
      <c r="G47" s="9"/>
      <c r="I47" s="6"/>
      <c r="J47" s="6"/>
      <c r="K47" s="6"/>
      <c r="L47" s="6"/>
    </row>
    <row r="48" spans="1:12" x14ac:dyDescent="0.3">
      <c r="A48" s="3"/>
      <c r="B48" s="1" t="s">
        <v>56</v>
      </c>
      <c r="C48" s="9"/>
      <c r="D48" s="9"/>
      <c r="E48" s="9"/>
      <c r="F48" s="8"/>
      <c r="G48" s="9"/>
      <c r="I48" s="6"/>
      <c r="J48" s="6"/>
      <c r="K48" s="6"/>
      <c r="L48" s="6"/>
    </row>
    <row r="49" spans="1:12" x14ac:dyDescent="0.3">
      <c r="A49" s="3"/>
      <c r="B49" s="1" t="s">
        <v>57</v>
      </c>
      <c r="C49" s="9"/>
      <c r="D49" s="9"/>
      <c r="E49" s="9"/>
      <c r="F49" s="8"/>
      <c r="G49" s="9"/>
      <c r="I49" s="6"/>
      <c r="J49" s="6"/>
      <c r="K49" s="6"/>
      <c r="L49" s="6"/>
    </row>
    <row r="50" spans="1:12" x14ac:dyDescent="0.3">
      <c r="A50" s="3"/>
      <c r="B50" s="2" t="s">
        <v>58</v>
      </c>
      <c r="C50" s="9"/>
      <c r="D50" s="9"/>
      <c r="E50" s="9"/>
      <c r="F50" s="8"/>
      <c r="G50" s="9"/>
      <c r="I50" s="6"/>
      <c r="J50" s="6"/>
      <c r="K50" s="6"/>
      <c r="L50" s="6"/>
    </row>
    <row r="51" spans="1:12" ht="27" x14ac:dyDescent="0.3">
      <c r="A51" s="3"/>
      <c r="B51" s="1" t="s">
        <v>59</v>
      </c>
      <c r="C51" s="9"/>
      <c r="D51" s="9"/>
      <c r="E51" s="9"/>
      <c r="F51" s="8"/>
      <c r="G51" s="9"/>
      <c r="I51" s="6"/>
      <c r="J51" s="6"/>
      <c r="K51" s="6"/>
      <c r="L51" s="6"/>
    </row>
    <row r="52" spans="1:12" x14ac:dyDescent="0.3">
      <c r="A52" s="27"/>
      <c r="B52" s="1" t="s">
        <v>60</v>
      </c>
      <c r="C52" s="9"/>
      <c r="D52" s="9"/>
      <c r="E52" s="9"/>
      <c r="F52" s="8"/>
      <c r="G52" s="9"/>
      <c r="I52" s="6"/>
      <c r="J52" s="6"/>
      <c r="K52" s="6"/>
      <c r="L52" s="6"/>
    </row>
    <row r="53" spans="1:12" ht="15" thickBot="1" x14ac:dyDescent="0.35"/>
    <row r="54" spans="1:12" x14ac:dyDescent="0.3">
      <c r="B54" s="46" t="s">
        <v>68</v>
      </c>
      <c r="C54" s="47"/>
      <c r="D54" s="47"/>
      <c r="E54" s="47"/>
      <c r="F54" s="47"/>
      <c r="G54" s="47"/>
      <c r="H54" s="47"/>
      <c r="I54" s="47"/>
      <c r="J54" s="47"/>
      <c r="K54" s="48"/>
    </row>
    <row r="55" spans="1:12" x14ac:dyDescent="0.3">
      <c r="B55" s="49"/>
      <c r="C55" s="50"/>
      <c r="D55" s="50"/>
      <c r="E55" s="50"/>
      <c r="F55" s="50"/>
      <c r="G55" s="50"/>
      <c r="H55" s="50"/>
      <c r="I55" s="50"/>
      <c r="J55" s="50"/>
      <c r="K55" s="51"/>
    </row>
    <row r="56" spans="1:12" x14ac:dyDescent="0.3">
      <c r="B56" s="49"/>
      <c r="C56" s="50"/>
      <c r="D56" s="50"/>
      <c r="E56" s="50"/>
      <c r="F56" s="50"/>
      <c r="G56" s="50"/>
      <c r="H56" s="50"/>
      <c r="I56" s="50"/>
      <c r="J56" s="50"/>
      <c r="K56" s="51"/>
    </row>
    <row r="57" spans="1:12" ht="15" thickBot="1" x14ac:dyDescent="0.35">
      <c r="B57" s="52"/>
      <c r="C57" s="53"/>
      <c r="D57" s="53"/>
      <c r="E57" s="53"/>
      <c r="F57" s="53"/>
      <c r="G57" s="53"/>
      <c r="H57" s="53"/>
      <c r="I57" s="53"/>
      <c r="J57" s="53"/>
      <c r="K57" s="54"/>
    </row>
    <row r="58" spans="1:12" ht="15" thickBot="1" x14ac:dyDescent="0.35"/>
    <row r="59" spans="1:12" x14ac:dyDescent="0.3">
      <c r="B59" s="55" t="s">
        <v>69</v>
      </c>
      <c r="C59" s="56"/>
      <c r="D59" s="56"/>
      <c r="E59" s="56"/>
      <c r="F59" s="56"/>
      <c r="G59" s="56"/>
      <c r="H59" s="56"/>
      <c r="I59" s="56"/>
      <c r="J59" s="56"/>
      <c r="K59" s="57"/>
    </row>
    <row r="60" spans="1:12" x14ac:dyDescent="0.3">
      <c r="B60" s="58"/>
      <c r="C60" s="59"/>
      <c r="D60" s="59"/>
      <c r="E60" s="59"/>
      <c r="F60" s="59"/>
      <c r="G60" s="59"/>
      <c r="H60" s="59"/>
      <c r="I60" s="59"/>
      <c r="J60" s="59"/>
      <c r="K60" s="60"/>
    </row>
    <row r="61" spans="1:12" x14ac:dyDescent="0.3">
      <c r="B61" s="58"/>
      <c r="C61" s="59"/>
      <c r="D61" s="59"/>
      <c r="E61" s="59"/>
      <c r="F61" s="59"/>
      <c r="G61" s="59"/>
      <c r="H61" s="59"/>
      <c r="I61" s="59"/>
      <c r="J61" s="59"/>
      <c r="K61" s="60"/>
    </row>
    <row r="62" spans="1:12" ht="15" thickBot="1" x14ac:dyDescent="0.35">
      <c r="B62" s="61"/>
      <c r="C62" s="62"/>
      <c r="D62" s="62"/>
      <c r="E62" s="62"/>
      <c r="F62" s="62"/>
      <c r="G62" s="62"/>
      <c r="H62" s="62"/>
      <c r="I62" s="62"/>
      <c r="J62" s="62"/>
      <c r="K62" s="63"/>
    </row>
    <row r="63" spans="1:12" ht="15" thickBot="1" x14ac:dyDescent="0.3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</row>
    <row r="64" spans="1:12" ht="15" customHeight="1" x14ac:dyDescent="0.3">
      <c r="A64" s="28"/>
      <c r="B64" s="31" t="s">
        <v>72</v>
      </c>
      <c r="C64" s="28"/>
      <c r="D64" s="28"/>
      <c r="E64" s="34" t="s">
        <v>70</v>
      </c>
      <c r="F64" s="35"/>
      <c r="G64" s="35"/>
      <c r="H64" s="35"/>
      <c r="I64" s="35"/>
      <c r="J64" s="35"/>
      <c r="K64" s="36"/>
    </row>
    <row r="65" spans="1:11" ht="15" customHeight="1" x14ac:dyDescent="0.3">
      <c r="A65" s="28"/>
      <c r="B65" s="32"/>
      <c r="C65" s="28"/>
      <c r="D65" s="28"/>
      <c r="E65" s="37"/>
      <c r="F65" s="38"/>
      <c r="G65" s="38"/>
      <c r="H65" s="38"/>
      <c r="I65" s="38"/>
      <c r="J65" s="38"/>
      <c r="K65" s="39"/>
    </row>
    <row r="66" spans="1:11" ht="15" customHeight="1" x14ac:dyDescent="0.3">
      <c r="A66" s="28"/>
      <c r="B66" s="32"/>
      <c r="C66" s="28"/>
      <c r="D66" s="28"/>
      <c r="E66" s="37"/>
      <c r="F66" s="38"/>
      <c r="G66" s="38"/>
      <c r="H66" s="38"/>
      <c r="I66" s="38"/>
      <c r="J66" s="38"/>
      <c r="K66" s="39"/>
    </row>
    <row r="67" spans="1:11" ht="15.75" customHeight="1" thickBot="1" x14ac:dyDescent="0.35">
      <c r="A67" s="28"/>
      <c r="B67" s="32"/>
      <c r="C67" s="28"/>
      <c r="D67" s="28"/>
      <c r="E67" s="40"/>
      <c r="F67" s="41"/>
      <c r="G67" s="41"/>
      <c r="H67" s="41"/>
      <c r="I67" s="41"/>
      <c r="J67" s="41"/>
      <c r="K67" s="42"/>
    </row>
    <row r="68" spans="1:11" ht="15.75" customHeight="1" thickBot="1" x14ac:dyDescent="0.35">
      <c r="B68" s="33"/>
    </row>
  </sheetData>
  <protectedRanges>
    <protectedRange sqref="C2:G52" name="auteur"/>
    <protectedRange sqref="B54 B59 E64" name="Plage1"/>
  </protectedRanges>
  <mergeCells count="19">
    <mergeCell ref="A1:L1"/>
    <mergeCell ref="B54:K57"/>
    <mergeCell ref="B59:K62"/>
    <mergeCell ref="K2:L2"/>
    <mergeCell ref="C2:C3"/>
    <mergeCell ref="D2:D3"/>
    <mergeCell ref="E2:E3"/>
    <mergeCell ref="G2:G3"/>
    <mergeCell ref="F2:F3"/>
    <mergeCell ref="A4:B4"/>
    <mergeCell ref="A11:B11"/>
    <mergeCell ref="A44:B44"/>
    <mergeCell ref="A28:B28"/>
    <mergeCell ref="I2:J2"/>
    <mergeCell ref="A15:B15"/>
    <mergeCell ref="B64:B68"/>
    <mergeCell ref="E64:K67"/>
    <mergeCell ref="A22:B22"/>
    <mergeCell ref="A36:B36"/>
  </mergeCells>
  <conditionalFormatting sqref="C5:G10 C12:G14 C16:G21 C23:G27 C29:G35 C37:G43 C45:G52">
    <cfRule type="notContainsBlanks" dxfId="43" priority="2">
      <formula>LEN(TRIM(C5))&gt;0</formula>
    </cfRule>
  </conditionalFormatting>
  <conditionalFormatting sqref="I5:L10 I12:L14 I16:L21 I23:L27 I29:L35 I37:L43 I45:L52">
    <cfRule type="notContainsBlanks" dxfId="42" priority="1">
      <formula>LEN(TRIM(I5))&gt;0</formula>
    </cfRule>
  </conditionalFormatting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52"/>
  <sheetViews>
    <sheetView workbookViewId="0">
      <selection activeCell="C29" sqref="C29"/>
    </sheetView>
  </sheetViews>
  <sheetFormatPr baseColWidth="10" defaultRowHeight="14.4" x14ac:dyDescent="0.3"/>
  <cols>
    <col min="5" max="5" width="12.33203125" customWidth="1"/>
  </cols>
  <sheetData>
    <row r="1" spans="2:13" x14ac:dyDescent="0.3">
      <c r="B1" s="11"/>
      <c r="C1" s="69" t="s">
        <v>5</v>
      </c>
      <c r="D1" s="65" t="s">
        <v>6</v>
      </c>
      <c r="E1" s="69" t="s">
        <v>7</v>
      </c>
      <c r="F1" s="69" t="s">
        <v>8</v>
      </c>
      <c r="G1" s="69" t="s">
        <v>9</v>
      </c>
      <c r="H1" s="69" t="s">
        <v>10</v>
      </c>
      <c r="I1" s="67" t="s">
        <v>11</v>
      </c>
      <c r="J1" s="65" t="s">
        <v>14</v>
      </c>
    </row>
    <row r="2" spans="2:13" ht="15" thickBot="1" x14ac:dyDescent="0.35">
      <c r="B2" s="12"/>
      <c r="C2" s="70"/>
      <c r="D2" s="66"/>
      <c r="E2" s="70"/>
      <c r="F2" s="70"/>
      <c r="G2" s="70"/>
      <c r="H2" s="70"/>
      <c r="I2" s="68"/>
      <c r="J2" s="66"/>
    </row>
    <row r="3" spans="2:13" ht="21.6" thickBot="1" x14ac:dyDescent="0.35">
      <c r="B3" s="12"/>
      <c r="C3" s="13">
        <f>SUM(C4:C52)</f>
        <v>1</v>
      </c>
      <c r="D3" s="23">
        <f>IF((SUM(D4:D52))=0,0,(SUM(D4,D11,D15,D22,D28,D36,D44))/SUM((IF($D$44="",0,$C$44)),(IF($D$36="",0,$C$36)),(IF($D$28="",0,$C$28)),(IF($D$22="",0,$C$22)),(IF($D$15="",0,$C$15)),(IF($D$11="",0,$C$11)),(IF($D$4="",0,$C$4))))</f>
        <v>0</v>
      </c>
      <c r="E3" s="14"/>
      <c r="F3" s="15">
        <f>SUM(F5:F52)</f>
        <v>15</v>
      </c>
      <c r="G3" s="16">
        <f>SUM(G5:G52)</f>
        <v>0</v>
      </c>
      <c r="H3" s="16">
        <f>IF(SUM(H5:H52)=0,0,1)</f>
        <v>0</v>
      </c>
      <c r="I3" s="17"/>
      <c r="J3" s="26" t="str">
        <f>IF(SUM(D4,D11,D15,D22,D28,D36,D44)&lt;&gt;0,IF(Feuil2!D3&lt;0.01,0,Feuil2!D3),"")</f>
        <v/>
      </c>
    </row>
    <row r="4" spans="2:13" ht="17.25" customHeight="1" x14ac:dyDescent="0.3">
      <c r="B4" s="24" t="s">
        <v>61</v>
      </c>
      <c r="C4" s="74">
        <v>0.1</v>
      </c>
      <c r="D4" s="23" t="str">
        <f>IF(SUM(D5:D10)&lt;&gt;0,(AVERAGE(D5:D10)*C4),"")</f>
        <v/>
      </c>
      <c r="E4" s="14"/>
      <c r="F4" s="15"/>
      <c r="G4" s="16"/>
      <c r="H4" s="16"/>
      <c r="I4" s="17"/>
    </row>
    <row r="5" spans="2:13" x14ac:dyDescent="0.3">
      <c r="B5" s="18" t="str">
        <f>(IF(H5&gt;1,"◄",""))</f>
        <v/>
      </c>
      <c r="C5" s="19"/>
      <c r="D5" s="20" t="str">
        <f>IF(F5=1,"",(IF(COUNTA(Feuil1!I5:L5)&gt;0,((IF(Feuil1!I5&lt;&gt;"",0,0)+IF(Feuil1!J5&lt;&gt;"",6.66,0)+IF(Feuil1!K5&lt;&gt;"",13.33,0)+IF(Feuil1!L5&lt;&gt;"",20,0)+0.00001))/COUNTA(Feuil1!I5:L5),"")))</f>
        <v/>
      </c>
      <c r="E5" s="21"/>
      <c r="F5" s="21">
        <f>IF((COUNTA(Feuil1!C5:G5))=0,1,0)</f>
        <v>0</v>
      </c>
      <c r="G5" s="21">
        <f>H5</f>
        <v>0</v>
      </c>
      <c r="H5" s="21">
        <f>IF(F5=0,(IF(Feuil1!I5&lt;&gt;"",1,0)+IF(Feuil1!J5&lt;&gt;"",1,0)+IF(Feuil1!K5&lt;&gt;"",1,0)+IF(Feuil1!L5&lt;&gt;"",1,0)),0)</f>
        <v>0</v>
      </c>
      <c r="I5" s="22" t="e">
        <f>IF(F5=1,0,(IF(F5&lt;&gt;"",(IF(Feuil1!I5&lt;&gt;"",0.0002,(D5/20))),0)))</f>
        <v>#VALUE!</v>
      </c>
    </row>
    <row r="6" spans="2:13" x14ac:dyDescent="0.3">
      <c r="B6" s="18" t="str">
        <f t="shared" ref="B6:B12" si="0">(IF(H6&gt;1,"◄",""))</f>
        <v/>
      </c>
      <c r="C6" s="19"/>
      <c r="D6" s="20" t="str">
        <f>IF(F6=1,"",(IF(COUNTA(Feuil1!I6:L6)&gt;0,((IF(Feuil1!I6&lt;&gt;"",0,0)+IF(Feuil1!J6&lt;&gt;"",6.66,0)+IF(Feuil1!K6&lt;&gt;"",13.33,0)+IF(Feuil1!L6&lt;&gt;"",20,0)+0.00001))/COUNTA(Feuil1!I6:L6),"")))</f>
        <v/>
      </c>
      <c r="E6" s="20"/>
      <c r="F6" s="21">
        <f>IF((COUNTA(Feuil1!C6:G6))=0,1,0)</f>
        <v>0</v>
      </c>
      <c r="G6" s="21">
        <f t="shared" ref="G6:G14" si="1">H6</f>
        <v>0</v>
      </c>
      <c r="H6" s="21">
        <f>IF(F6=0,IF(Feuil1!I6&lt;&gt;"",1,0)+IF(Feuil1!J6&lt;&gt;"",1,0)+IF(Feuil1!K6&lt;&gt;"",1,0)+IF(Feuil1!L6&lt;&gt;"",1,0),0)</f>
        <v>0</v>
      </c>
      <c r="I6" s="22" t="e">
        <f>IF(F6=1,0,(IF(F6&lt;&gt;"",(IF(Feuil1!I6&lt;&gt;"",0.0002,(D6/20))),0)))</f>
        <v>#VALUE!</v>
      </c>
      <c r="M6" s="25"/>
    </row>
    <row r="7" spans="2:13" x14ac:dyDescent="0.3">
      <c r="B7" s="18" t="str">
        <f t="shared" si="0"/>
        <v/>
      </c>
      <c r="C7" s="19"/>
      <c r="D7" s="20" t="str">
        <f>IF(F7=1,"",(IF(COUNTA(Feuil1!I7:L7)&gt;0,((IF(Feuil1!I7&lt;&gt;"",0,0)+IF(Feuil1!J7&lt;&gt;"",6.66,0)+IF(Feuil1!K7&lt;&gt;"",13.33,0)+IF(Feuil1!L7&lt;&gt;"",20,0)+0.00001))/COUNTA(Feuil1!I7:L7),"")))</f>
        <v/>
      </c>
      <c r="E7" s="20"/>
      <c r="F7" s="21">
        <f>IF((COUNTA(Feuil1!C7:G7))=0,1,0)</f>
        <v>0</v>
      </c>
      <c r="G7" s="21">
        <f t="shared" si="1"/>
        <v>0</v>
      </c>
      <c r="H7" s="21">
        <f>IF(F7=0,IF(Feuil1!I7&lt;&gt;"",1,0)+IF(Feuil1!J7&lt;&gt;"",1,0)+IF(Feuil1!K7&lt;&gt;"",1,0)+IF(Feuil1!L7&lt;&gt;"",1,0),0)</f>
        <v>0</v>
      </c>
      <c r="I7" s="22" t="e">
        <f>IF(F7=1,0,(IF(F7&lt;&gt;"",(IF(Feuil1!I7&lt;&gt;"",0.0002,(D7/20))),0)))</f>
        <v>#VALUE!</v>
      </c>
    </row>
    <row r="8" spans="2:13" x14ac:dyDescent="0.3">
      <c r="B8" s="18" t="str">
        <f t="shared" si="0"/>
        <v/>
      </c>
      <c r="C8" s="19"/>
      <c r="D8" s="20" t="str">
        <f>IF(F8=1,"",(IF(COUNTA(Feuil1!I8:L8)&gt;0,((IF(Feuil1!I8&lt;&gt;"",0,0)+IF(Feuil1!J8&lt;&gt;"",6.66,0)+IF(Feuil1!K8&lt;&gt;"",13.33,0)+IF(Feuil1!L8&lt;&gt;"",20,0)+0.00001))/COUNTA(Feuil1!I8:L8),"")))</f>
        <v/>
      </c>
      <c r="E8" s="20"/>
      <c r="F8" s="21">
        <f>IF((COUNTA(Feuil1!C8:G8))=0,1,0)</f>
        <v>1</v>
      </c>
      <c r="G8" s="21">
        <f t="shared" si="1"/>
        <v>0</v>
      </c>
      <c r="H8" s="21">
        <f>IF(F8=0,IF(Feuil1!I8&lt;&gt;"",1,0)+IF(Feuil1!J8&lt;&gt;"",1,0)+IF(Feuil1!K8&lt;&gt;"",1,0)+IF(Feuil1!L8&lt;&gt;"",1,0),0)</f>
        <v>0</v>
      </c>
      <c r="I8" s="22">
        <f>IF(F8=1,0,(IF(F8&lt;&gt;"",(IF(Feuil1!I8&lt;&gt;"",0.0002,(D8/20))),0)))</f>
        <v>0</v>
      </c>
    </row>
    <row r="9" spans="2:13" x14ac:dyDescent="0.3">
      <c r="B9" s="18" t="str">
        <f t="shared" si="0"/>
        <v/>
      </c>
      <c r="C9" s="19"/>
      <c r="D9" s="20" t="str">
        <f>IF(F9=1,"",(IF(COUNTA(Feuil1!I9:L9)&gt;0,((IF(Feuil1!I9&lt;&gt;"",0,0)+IF(Feuil1!J9&lt;&gt;"",6.66,0)+IF(Feuil1!K9&lt;&gt;"",13.33,0)+IF(Feuil1!L9&lt;&gt;"",20,0)+0.00001))/COUNTA(Feuil1!I9:L9),"")))</f>
        <v/>
      </c>
      <c r="E9" s="20"/>
      <c r="F9" s="21">
        <f>IF((COUNTA(Feuil1!C9:G9))=0,1,0)</f>
        <v>1</v>
      </c>
      <c r="G9" s="21">
        <f t="shared" si="1"/>
        <v>0</v>
      </c>
      <c r="H9" s="21">
        <f>IF(F9=0,IF(Feuil1!I9&lt;&gt;"",1,0)+IF(Feuil1!J9&lt;&gt;"",1,0)+IF(Feuil1!K9&lt;&gt;"",1,0)+IF(Feuil1!L9&lt;&gt;"",1,0),0)</f>
        <v>0</v>
      </c>
      <c r="I9" s="22">
        <f>IF(F9=1,0,(IF(F9&lt;&gt;"",(IF(Feuil1!I9&lt;&gt;"",0.0002,(D9/20))),0)))</f>
        <v>0</v>
      </c>
    </row>
    <row r="10" spans="2:13" x14ac:dyDescent="0.3">
      <c r="B10" s="18" t="str">
        <f t="shared" si="0"/>
        <v/>
      </c>
      <c r="C10" s="19"/>
      <c r="D10" s="20" t="str">
        <f>IF(F10=1,"",(IF(COUNTA(Feuil1!I10:L10)&gt;0,((IF(Feuil1!I10&lt;&gt;"",0,0)+IF(Feuil1!J10&lt;&gt;"",6.66,0)+IF(Feuil1!K10&lt;&gt;"",13.33,0)+IF(Feuil1!L10&lt;&gt;"",20,0)+0.00001))/COUNTA(Feuil1!I10:L10),"")))</f>
        <v/>
      </c>
      <c r="E10" s="20"/>
      <c r="F10" s="21">
        <f>IF((COUNTA(Feuil1!C10:G10))=0,1,0)</f>
        <v>1</v>
      </c>
      <c r="G10" s="21">
        <f t="shared" si="1"/>
        <v>0</v>
      </c>
      <c r="H10" s="21">
        <f>IF(F10=0,IF(Feuil1!I10&lt;&gt;"",1,0)+IF(Feuil1!J10&lt;&gt;"",1,0)+IF(Feuil1!K10&lt;&gt;"",1,0)+IF(Feuil1!L10&lt;&gt;"",1,0),0)</f>
        <v>0</v>
      </c>
      <c r="I10" s="22">
        <f>IF(F10=1,0,(IF(F10&lt;&gt;"",(IF(Feuil1!I10&lt;&gt;"",0.0002,(D10/20))),0)))</f>
        <v>0</v>
      </c>
    </row>
    <row r="11" spans="2:13" ht="15" x14ac:dyDescent="0.3">
      <c r="B11" s="24" t="s">
        <v>62</v>
      </c>
      <c r="C11" s="75">
        <v>0.1</v>
      </c>
      <c r="D11" s="23" t="str">
        <f>IF(SUM(D12:D14)&lt;&gt;0,(AVERAGE(D12:D14)*C11),"")</f>
        <v/>
      </c>
      <c r="E11" s="20"/>
      <c r="F11" s="21"/>
      <c r="G11" s="21"/>
      <c r="H11" s="21"/>
      <c r="I11" s="22"/>
    </row>
    <row r="12" spans="2:13" x14ac:dyDescent="0.3">
      <c r="B12" s="18" t="str">
        <f t="shared" si="0"/>
        <v/>
      </c>
      <c r="C12" s="19"/>
      <c r="D12" s="20" t="str">
        <f>IF(F12=1,"",(IF(COUNTA(Feuil1!I12:L12)&gt;0,((IF(Feuil1!I12&lt;&gt;"",0,0)+IF(Feuil1!J12&lt;&gt;"",6.66,0)+IF(Feuil1!K12&lt;&gt;"",13.33,0)+IF(Feuil1!L12&lt;&gt;"",20,0)+0.00001))/COUNTA(Feuil1!I12:L12),"")))</f>
        <v/>
      </c>
      <c r="E12" s="20"/>
      <c r="F12" s="21">
        <f>IF((COUNTA(Feuil1!C12:G12))=0,1,0)</f>
        <v>0</v>
      </c>
      <c r="G12" s="21">
        <f t="shared" si="1"/>
        <v>0</v>
      </c>
      <c r="H12" s="21">
        <f>IF(F12=0,IF(Feuil1!I12&lt;&gt;"",1,0)+IF(Feuil1!J12&lt;&gt;"",1,0)+IF(Feuil1!K12&lt;&gt;"",1,0)+IF(Feuil1!L12&lt;&gt;"",1,0),0)</f>
        <v>0</v>
      </c>
      <c r="I12" s="22" t="e">
        <f>IF(F12=1,0,(IF(F12&lt;&gt;"",(IF(Feuil1!I12&lt;&gt;"",0.0002,(D12/20))),0)))</f>
        <v>#VALUE!</v>
      </c>
    </row>
    <row r="13" spans="2:13" x14ac:dyDescent="0.3">
      <c r="B13" s="18"/>
      <c r="C13" s="19"/>
      <c r="D13" s="20" t="str">
        <f>IF(F13=1,"",(IF(COUNTA(Feuil1!I13:L13)&gt;0,((IF(Feuil1!I13&lt;&gt;"",0,0)+IF(Feuil1!J13&lt;&gt;"",6.66,0)+IF(Feuil1!K13&lt;&gt;"",13.33,0)+IF(Feuil1!L13&lt;&gt;"",20,0)+0.00001))/COUNTA(Feuil1!I13:L13),"")))</f>
        <v/>
      </c>
      <c r="E13" s="20"/>
      <c r="F13" s="21">
        <f>IF((COUNTA(Feuil1!C13:G13))=0,1,0)</f>
        <v>0</v>
      </c>
      <c r="G13" s="21">
        <f t="shared" si="1"/>
        <v>0</v>
      </c>
      <c r="H13" s="21">
        <f>IF(F13=0,IF(Feuil1!I13&lt;&gt;"",1,0)+IF(Feuil1!J13&lt;&gt;"",1,0)+IF(Feuil1!K13&lt;&gt;"",1,0)+IF(Feuil1!L13&lt;&gt;"",1,0),0)</f>
        <v>0</v>
      </c>
      <c r="I13" s="22" t="e">
        <f>IF(F13=1,0,(IF(F13&lt;&gt;"",(IF(Feuil1!I13&lt;&gt;"",0.0002,(D13/20))),0)))</f>
        <v>#VALUE!</v>
      </c>
    </row>
    <row r="14" spans="2:13" x14ac:dyDescent="0.3">
      <c r="B14" s="18"/>
      <c r="C14" s="19"/>
      <c r="D14" s="20" t="str">
        <f>IF(F14=1,"",(IF(COUNTA(Feuil1!I14:L14)&gt;0,((IF(Feuil1!I14&lt;&gt;"",0,0)+IF(Feuil1!J14&lt;&gt;"",6.66,0)+IF(Feuil1!K14&lt;&gt;"",13.33,0)+IF(Feuil1!L14&lt;&gt;"",20,0)+0.00001))/COUNTA(Feuil1!I14:L14),"")))</f>
        <v/>
      </c>
      <c r="E14" s="20"/>
      <c r="F14" s="21">
        <f>IF((COUNTA(Feuil1!C14:G14))=0,1,0)</f>
        <v>0</v>
      </c>
      <c r="G14" s="21">
        <f t="shared" si="1"/>
        <v>0</v>
      </c>
      <c r="H14" s="21">
        <f>IF(F14=0,IF(Feuil1!I14&lt;&gt;"",1,0)+IF(Feuil1!J14&lt;&gt;"",1,0)+IF(Feuil1!K14&lt;&gt;"",1,0)+IF(Feuil1!L14&lt;&gt;"",1,0),0)</f>
        <v>0</v>
      </c>
      <c r="I14" s="22" t="e">
        <f>IF(F14=1,0,(IF(F14&lt;&gt;"",(IF(Feuil1!I14&lt;&gt;"",0.0002,(D14/20))),0)))</f>
        <v>#VALUE!</v>
      </c>
    </row>
    <row r="15" spans="2:13" ht="17.25" customHeight="1" x14ac:dyDescent="0.3">
      <c r="B15" s="24" t="s">
        <v>63</v>
      </c>
      <c r="C15" s="74">
        <v>0.1</v>
      </c>
      <c r="D15" s="23" t="str">
        <f>IF(SUM(D16:D21)&lt;&gt;0,(AVERAGE(D16:D21)*C15),"")</f>
        <v/>
      </c>
      <c r="E15" s="14"/>
      <c r="F15" s="21"/>
      <c r="G15" s="16"/>
      <c r="H15" s="16"/>
      <c r="I15" s="17"/>
    </row>
    <row r="16" spans="2:13" x14ac:dyDescent="0.3">
      <c r="B16" s="18" t="str">
        <f>(IF(H16&gt;1,"◄",""))</f>
        <v/>
      </c>
      <c r="C16" s="19"/>
      <c r="D16" s="20" t="str">
        <f>IF(F16=1,"",(IF(COUNTA(Feuil1!I16:L16)&gt;0,((IF(Feuil1!I16&lt;&gt;"",0,0)+IF(Feuil1!J16&lt;&gt;"",6.66,0)+IF(Feuil1!K16&lt;&gt;"",13.33,0)+IF(Feuil1!L16&lt;&gt;"",20,0)+0.00001))/COUNTA(Feuil1!I16:L16),"")))</f>
        <v/>
      </c>
      <c r="E16" s="21"/>
      <c r="F16" s="21">
        <f>IF((COUNTA(Feuil1!C16:G16))=0,1,0)</f>
        <v>1</v>
      </c>
      <c r="G16" s="21">
        <f>H16</f>
        <v>0</v>
      </c>
      <c r="H16" s="21">
        <f>IF(F16=0,(IF(Feuil1!I16&lt;&gt;"",1,0)+IF(Feuil1!J16&lt;&gt;"",1,0)+IF(Feuil1!K16&lt;&gt;"",1,0)+IF(Feuil1!L16&lt;&gt;"",1,0)),0)</f>
        <v>0</v>
      </c>
      <c r="I16" s="22">
        <f>IF(F16=1,0,(IF(F16&lt;&gt;"",(IF(Feuil1!I16&lt;&gt;"",0.0002,(D16/20))),0)))</f>
        <v>0</v>
      </c>
    </row>
    <row r="17" spans="2:13" x14ac:dyDescent="0.3">
      <c r="B17" s="18" t="str">
        <f t="shared" ref="B17:B21" si="2">(IF(H17&gt;1,"◄",""))</f>
        <v/>
      </c>
      <c r="C17" s="19"/>
      <c r="D17" s="20" t="str">
        <f>IF(F17=1,"",(IF(COUNTA(Feuil1!I17:L17)&gt;0,((IF(Feuil1!I17&lt;&gt;"",0,0)+IF(Feuil1!J17&lt;&gt;"",6.66,0)+IF(Feuil1!K17&lt;&gt;"",13.33,0)+IF(Feuil1!L17&lt;&gt;"",20,0)+0.00001))/COUNTA(Feuil1!I17:L17),"")))</f>
        <v/>
      </c>
      <c r="E17" s="20"/>
      <c r="F17" s="21">
        <f>IF((COUNTA(Feuil1!C17:G17))=0,1,0)</f>
        <v>0</v>
      </c>
      <c r="G17" s="21">
        <f t="shared" ref="G17:G21" si="3">H17</f>
        <v>0</v>
      </c>
      <c r="H17" s="21">
        <f>IF(F17=0,IF(Feuil1!I17&lt;&gt;"",1,0)+IF(Feuil1!J17&lt;&gt;"",1,0)+IF(Feuil1!K17&lt;&gt;"",1,0)+IF(Feuil1!L17&lt;&gt;"",1,0),0)</f>
        <v>0</v>
      </c>
      <c r="I17" s="22" t="e">
        <f>IF(F17=1,0,(IF(F17&lt;&gt;"",(IF(Feuil1!I17&lt;&gt;"",0.0002,(D17/20))),0)))</f>
        <v>#VALUE!</v>
      </c>
      <c r="M17" s="25"/>
    </row>
    <row r="18" spans="2:13" x14ac:dyDescent="0.3">
      <c r="B18" s="18" t="str">
        <f t="shared" si="2"/>
        <v/>
      </c>
      <c r="C18" s="19"/>
      <c r="D18" s="20" t="str">
        <f>IF(F18=1,"",(IF(COUNTA(Feuil1!I18:L18)&gt;0,((IF(Feuil1!I18&lt;&gt;"",0,0)+IF(Feuil1!J18&lt;&gt;"",6.66,0)+IF(Feuil1!K18&lt;&gt;"",13.33,0)+IF(Feuil1!L18&lt;&gt;"",20,0)+0.00001))/COUNTA(Feuil1!I18:L18),"")))</f>
        <v/>
      </c>
      <c r="E18" s="20"/>
      <c r="F18" s="21">
        <f>IF((COUNTA(Feuil1!C18:G18))=0,1,0)</f>
        <v>0</v>
      </c>
      <c r="G18" s="21">
        <f t="shared" si="3"/>
        <v>0</v>
      </c>
      <c r="H18" s="21">
        <f>IF(F18=0,IF(Feuil1!I18&lt;&gt;"",1,0)+IF(Feuil1!J18&lt;&gt;"",1,0)+IF(Feuil1!K18&lt;&gt;"",1,0)+IF(Feuil1!L18&lt;&gt;"",1,0),0)</f>
        <v>0</v>
      </c>
      <c r="I18" s="22" t="e">
        <f>IF(F18=1,0,(IF(F18&lt;&gt;"",(IF(Feuil1!I18&lt;&gt;"",0.0002,(D18/20))),0)))</f>
        <v>#VALUE!</v>
      </c>
    </row>
    <row r="19" spans="2:13" x14ac:dyDescent="0.3">
      <c r="B19" s="18" t="str">
        <f t="shared" si="2"/>
        <v/>
      </c>
      <c r="C19" s="19"/>
      <c r="D19" s="20" t="str">
        <f>IF(F19=1,"",(IF(COUNTA(Feuil1!I19:L19)&gt;0,((IF(Feuil1!I19&lt;&gt;"",0,0)+IF(Feuil1!J19&lt;&gt;"",6.66,0)+IF(Feuil1!K19&lt;&gt;"",13.33,0)+IF(Feuil1!L19&lt;&gt;"",20,0)+0.00001))/COUNTA(Feuil1!I19:L19),"")))</f>
        <v/>
      </c>
      <c r="E19" s="20"/>
      <c r="F19" s="21">
        <f>IF((COUNTA(Feuil1!C19:G19))=0,1,0)</f>
        <v>0</v>
      </c>
      <c r="G19" s="21">
        <f t="shared" si="3"/>
        <v>0</v>
      </c>
      <c r="H19" s="21">
        <f>IF(F19=0,IF(Feuil1!I19&lt;&gt;"",1,0)+IF(Feuil1!J19&lt;&gt;"",1,0)+IF(Feuil1!K19&lt;&gt;"",1,0)+IF(Feuil1!L19&lt;&gt;"",1,0),0)</f>
        <v>0</v>
      </c>
      <c r="I19" s="22" t="e">
        <f>IF(F19=1,0,(IF(F19&lt;&gt;"",(IF(Feuil1!I19&lt;&gt;"",0.0002,(D19/20))),0)))</f>
        <v>#VALUE!</v>
      </c>
    </row>
    <row r="20" spans="2:13" x14ac:dyDescent="0.3">
      <c r="B20" s="18" t="str">
        <f t="shared" si="2"/>
        <v/>
      </c>
      <c r="C20" s="19"/>
      <c r="D20" s="20" t="str">
        <f>IF(F20=1,"",(IF(COUNTA(Feuil1!I20:L20)&gt;0,((IF(Feuil1!I20&lt;&gt;"",0,0)+IF(Feuil1!J20&lt;&gt;"",6.66,0)+IF(Feuil1!K20&lt;&gt;"",13.33,0)+IF(Feuil1!L20&lt;&gt;"",20,0)+0.00001))/COUNTA(Feuil1!I20:L20),"")))</f>
        <v/>
      </c>
      <c r="E20" s="20"/>
      <c r="F20" s="21">
        <f>IF((COUNTA(Feuil1!C20:G20))=0,1,0)</f>
        <v>0</v>
      </c>
      <c r="G20" s="21">
        <f t="shared" si="3"/>
        <v>0</v>
      </c>
      <c r="H20" s="21">
        <f>IF(F20=0,IF(Feuil1!I20&lt;&gt;"",1,0)+IF(Feuil1!J20&lt;&gt;"",1,0)+IF(Feuil1!K20&lt;&gt;"",1,0)+IF(Feuil1!L20&lt;&gt;"",1,0),0)</f>
        <v>0</v>
      </c>
      <c r="I20" s="22" t="e">
        <f>IF(F20=1,0,(IF(F20&lt;&gt;"",(IF(Feuil1!I20&lt;&gt;"",0.0002,(D20/20))),0)))</f>
        <v>#VALUE!</v>
      </c>
    </row>
    <row r="21" spans="2:13" x14ac:dyDescent="0.3">
      <c r="B21" s="18" t="str">
        <f t="shared" si="2"/>
        <v/>
      </c>
      <c r="C21" s="19"/>
      <c r="D21" s="20" t="str">
        <f>IF(F21=1,"",(IF(COUNTA(Feuil1!I21:L21)&gt;0,((IF(Feuil1!I21&lt;&gt;"",0,0)+IF(Feuil1!J21&lt;&gt;"",6.66,0)+IF(Feuil1!K21&lt;&gt;"",13.33,0)+IF(Feuil1!L21&lt;&gt;"",20,0)+0.00001))/COUNTA(Feuil1!I21:L21),"")))</f>
        <v/>
      </c>
      <c r="E21" s="20"/>
      <c r="F21" s="21">
        <f>IF((COUNTA(Feuil1!C21:G21))=0,1,0)</f>
        <v>1</v>
      </c>
      <c r="G21" s="21">
        <f t="shared" si="3"/>
        <v>0</v>
      </c>
      <c r="H21" s="21">
        <f>IF(F21=0,IF(Feuil1!I21&lt;&gt;"",1,0)+IF(Feuil1!J21&lt;&gt;"",1,0)+IF(Feuil1!K21&lt;&gt;"",1,0)+IF(Feuil1!L21&lt;&gt;"",1,0),0)</f>
        <v>0</v>
      </c>
      <c r="I21" s="22">
        <f>IF(F21=1,0,(IF(F21&lt;&gt;"",(IF(Feuil1!I21&lt;&gt;"",0.0002,(D21/20))),0)))</f>
        <v>0</v>
      </c>
    </row>
    <row r="22" spans="2:13" ht="17.25" customHeight="1" x14ac:dyDescent="0.3">
      <c r="B22" s="24" t="s">
        <v>64</v>
      </c>
      <c r="C22" s="74">
        <v>0.25</v>
      </c>
      <c r="D22" s="23" t="str">
        <f>IF(SUM(D23:D27)&lt;&gt;0,(AVERAGE(D23:D27)*C22),"")</f>
        <v/>
      </c>
      <c r="E22" s="14"/>
      <c r="F22" s="21"/>
      <c r="G22" s="16"/>
      <c r="H22" s="16"/>
      <c r="I22" s="17"/>
    </row>
    <row r="23" spans="2:13" x14ac:dyDescent="0.3">
      <c r="B23" s="18" t="str">
        <f>(IF(H23&gt;1,"◄",""))</f>
        <v/>
      </c>
      <c r="C23" s="19"/>
      <c r="D23" s="20" t="str">
        <f>IF(F23=1,"",(IF(COUNTA(Feuil1!I23:L23)&gt;0,((IF(Feuil1!I23&lt;&gt;"",0,0)+IF(Feuil1!J23&lt;&gt;"",6.66,0)+IF(Feuil1!K23&lt;&gt;"",13.33,0)+IF(Feuil1!L23&lt;&gt;"",20,0)+0.00001))/COUNTA(Feuil1!I23:L23),"")))</f>
        <v/>
      </c>
      <c r="E23" s="21"/>
      <c r="F23" s="21">
        <f>IF((COUNTA(Feuil1!C23:G23))=0,1,0)</f>
        <v>0</v>
      </c>
      <c r="G23" s="21">
        <f>H23</f>
        <v>0</v>
      </c>
      <c r="H23" s="21">
        <f>IF(F23=0,(IF(Feuil1!I16&lt;&gt;"",1,0)+IF(Feuil1!J16&lt;&gt;"",1,0)+IF(Feuil1!K16&lt;&gt;"",1,0)+IF(Feuil1!L16&lt;&gt;"",1,0)),0)</f>
        <v>0</v>
      </c>
      <c r="I23" s="22" t="e">
        <f>IF(F23=1,0,(IF(F23&lt;&gt;"",(IF(Feuil1!I16&lt;&gt;"",0.0002,(D23/20))),0)))</f>
        <v>#VALUE!</v>
      </c>
    </row>
    <row r="24" spans="2:13" x14ac:dyDescent="0.3">
      <c r="B24" s="18" t="str">
        <f t="shared" ref="B24:B27" si="4">(IF(H24&gt;1,"◄",""))</f>
        <v/>
      </c>
      <c r="C24" s="19"/>
      <c r="D24" s="20" t="str">
        <f>IF(F24=1,"",(IF(COUNTA(Feuil1!I24:L24)&gt;0,((IF(Feuil1!I24&lt;&gt;"",0,0)+IF(Feuil1!J24&lt;&gt;"",6.66,0)+IF(Feuil1!K24&lt;&gt;"",13.33,0)+IF(Feuil1!L24&lt;&gt;"",20,0)+0.00001))/COUNTA(Feuil1!I24:L24),"")))</f>
        <v/>
      </c>
      <c r="E24" s="20"/>
      <c r="F24" s="21">
        <f>IF((COUNTA(Feuil1!C24:G24))=0,1,0)</f>
        <v>0</v>
      </c>
      <c r="G24" s="21">
        <f t="shared" ref="G24:G27" si="5">H24</f>
        <v>0</v>
      </c>
      <c r="H24" s="21">
        <f>IF(F24=0,IF(Feuil1!I17&lt;&gt;"",1,0)+IF(Feuil1!J17&lt;&gt;"",1,0)+IF(Feuil1!K17&lt;&gt;"",1,0)+IF(Feuil1!L17&lt;&gt;"",1,0),0)</f>
        <v>0</v>
      </c>
      <c r="I24" s="22" t="e">
        <f>IF(F24=1,0,(IF(F24&lt;&gt;"",(IF(Feuil1!I17&lt;&gt;"",0.0002,(D24/20))),0)))</f>
        <v>#VALUE!</v>
      </c>
      <c r="M24" s="25"/>
    </row>
    <row r="25" spans="2:13" x14ac:dyDescent="0.3">
      <c r="B25" s="18" t="str">
        <f t="shared" si="4"/>
        <v/>
      </c>
      <c r="C25" s="19"/>
      <c r="D25" s="20" t="str">
        <f>IF(F25=1,"",(IF(COUNTA(Feuil1!I25:L25)&gt;0,((IF(Feuil1!I25&lt;&gt;"",0,0)+IF(Feuil1!J25&lt;&gt;"",6.66,0)+IF(Feuil1!K25&lt;&gt;"",13.33,0)+IF(Feuil1!L25&lt;&gt;"",20,0)+0.00001))/COUNTA(Feuil1!I25:L25),"")))</f>
        <v/>
      </c>
      <c r="E25" s="20"/>
      <c r="F25" s="21">
        <f>IF((COUNTA(Feuil1!C25:G25))=0,1,0)</f>
        <v>0</v>
      </c>
      <c r="G25" s="21">
        <f t="shared" si="5"/>
        <v>0</v>
      </c>
      <c r="H25" s="21">
        <f>IF(F25=0,IF(Feuil1!I18&lt;&gt;"",1,0)+IF(Feuil1!J18&lt;&gt;"",1,0)+IF(Feuil1!K18&lt;&gt;"",1,0)+IF(Feuil1!L18&lt;&gt;"",1,0),0)</f>
        <v>0</v>
      </c>
      <c r="I25" s="22" t="e">
        <f>IF(F25=1,0,(IF(F25&lt;&gt;"",(IF(Feuil1!I18&lt;&gt;"",0.0002,(D25/20))),0)))</f>
        <v>#VALUE!</v>
      </c>
    </row>
    <row r="26" spans="2:13" x14ac:dyDescent="0.3">
      <c r="B26" s="18" t="str">
        <f t="shared" si="4"/>
        <v/>
      </c>
      <c r="C26" s="19"/>
      <c r="D26" s="20" t="str">
        <f>IF(F26=1,"",(IF(COUNTA(Feuil1!I26:L26)&gt;0,((IF(Feuil1!I26&lt;&gt;"",0,0)+IF(Feuil1!J26&lt;&gt;"",6.66,0)+IF(Feuil1!K26&lt;&gt;"",13.33,0)+IF(Feuil1!L26&lt;&gt;"",20,0)+0.00001))/COUNTA(Feuil1!I26:L26),"")))</f>
        <v/>
      </c>
      <c r="E26" s="20"/>
      <c r="F26" s="21">
        <f>IF((COUNTA(Feuil1!C26:G26))=0,1,0)</f>
        <v>0</v>
      </c>
      <c r="G26" s="21">
        <f t="shared" si="5"/>
        <v>0</v>
      </c>
      <c r="H26" s="21">
        <f>IF(F26=0,IF(Feuil1!I19&lt;&gt;"",1,0)+IF(Feuil1!J19&lt;&gt;"",1,0)+IF(Feuil1!K19&lt;&gt;"",1,0)+IF(Feuil1!L19&lt;&gt;"",1,0),0)</f>
        <v>0</v>
      </c>
      <c r="I26" s="22" t="e">
        <f>IF(F26=1,0,(IF(F26&lt;&gt;"",(IF(Feuil1!I19&lt;&gt;"",0.0002,(D26/20))),0)))</f>
        <v>#VALUE!</v>
      </c>
    </row>
    <row r="27" spans="2:13" x14ac:dyDescent="0.3">
      <c r="B27" s="18" t="str">
        <f t="shared" si="4"/>
        <v/>
      </c>
      <c r="C27" s="19"/>
      <c r="D27" s="20" t="str">
        <f>IF(F27=1,"",(IF(COUNTA(Feuil1!I27:L27)&gt;0,((IF(Feuil1!I27&lt;&gt;"",0,0)+IF(Feuil1!J27&lt;&gt;"",6.66,0)+IF(Feuil1!K27&lt;&gt;"",13.33,0)+IF(Feuil1!L27&lt;&gt;"",20,0)+0.00001))/COUNTA(Feuil1!I27:L27),"")))</f>
        <v/>
      </c>
      <c r="E27" s="20"/>
      <c r="F27" s="21">
        <f>IF((COUNTA(Feuil1!C27:G27))=0,1,0)</f>
        <v>0</v>
      </c>
      <c r="G27" s="21">
        <f t="shared" si="5"/>
        <v>0</v>
      </c>
      <c r="H27" s="21">
        <f>IF(F27=0,IF(Feuil1!I20&lt;&gt;"",1,0)+IF(Feuil1!J20&lt;&gt;"",1,0)+IF(Feuil1!K20&lt;&gt;"",1,0)+IF(Feuil1!L20&lt;&gt;"",1,0),0)</f>
        <v>0</v>
      </c>
      <c r="I27" s="22" t="e">
        <f>IF(F27=1,0,(IF(F27&lt;&gt;"",(IF(Feuil1!I20&lt;&gt;"",0.0002,(D27/20))),0)))</f>
        <v>#VALUE!</v>
      </c>
    </row>
    <row r="28" spans="2:13" ht="17.25" customHeight="1" x14ac:dyDescent="0.3">
      <c r="B28" s="24" t="s">
        <v>65</v>
      </c>
      <c r="C28" s="74">
        <v>0.25</v>
      </c>
      <c r="D28" s="23" t="str">
        <f>IF(SUM(D29:D35)&lt;&gt;0,(AVERAGE(D29:D35)*C28),"")</f>
        <v/>
      </c>
      <c r="E28" s="14"/>
      <c r="F28" s="21"/>
      <c r="G28" s="16"/>
      <c r="H28" s="16"/>
      <c r="I28" s="17"/>
    </row>
    <row r="29" spans="2:13" x14ac:dyDescent="0.3">
      <c r="B29" s="18" t="str">
        <f>(IF(H29&gt;1,"◄",""))</f>
        <v/>
      </c>
      <c r="C29" s="19"/>
      <c r="D29" s="20" t="str">
        <f>IF(F29=1,"",(IF(COUNTA(Feuil1!I29:L29)&gt;0,((IF(Feuil1!I29&lt;&gt;"",0,0)+IF(Feuil1!J29&lt;&gt;"",6.66,0)+IF(Feuil1!K29&lt;&gt;"",13.33,0)+IF(Feuil1!L29&lt;&gt;"",20,0)+0.00001))/COUNTA(Feuil1!I29:L29),"")))</f>
        <v/>
      </c>
      <c r="E29" s="21"/>
      <c r="F29" s="21">
        <f>IF((COUNTA(Feuil1!C29:G29))=0,1,0)</f>
        <v>0</v>
      </c>
      <c r="G29" s="21">
        <f>H29</f>
        <v>0</v>
      </c>
      <c r="H29" s="21">
        <f>IF(F29=0,(IF(Feuil1!I29&lt;&gt;"",1,0)+IF(Feuil1!J29&lt;&gt;"",1,0)+IF(Feuil1!K29&lt;&gt;"",1,0)+IF(Feuil1!L29&lt;&gt;"",1,0)),0)</f>
        <v>0</v>
      </c>
      <c r="I29" s="22" t="e">
        <f>IF(F29=1,0,(IF(F29&lt;&gt;"",(IF(Feuil1!I29&lt;&gt;"",0.0002,(D29/20))),0)))</f>
        <v>#VALUE!</v>
      </c>
    </row>
    <row r="30" spans="2:13" x14ac:dyDescent="0.3">
      <c r="B30" s="18" t="str">
        <f t="shared" ref="B30:B35" si="6">(IF(H30&gt;1,"◄",""))</f>
        <v/>
      </c>
      <c r="C30" s="19"/>
      <c r="D30" s="20" t="str">
        <f>IF(F30=1,"",(IF(COUNTA(Feuil1!I30:L30)&gt;0,((IF(Feuil1!I30&lt;&gt;"",0,0)+IF(Feuil1!J30&lt;&gt;"",6.66,0)+IF(Feuil1!K30&lt;&gt;"",13.33,0)+IF(Feuil1!L30&lt;&gt;"",20,0)+0.00001))/COUNTA(Feuil1!I30:L30),"")))</f>
        <v/>
      </c>
      <c r="E30" s="20"/>
      <c r="F30" s="21">
        <f>IF((COUNTA(Feuil1!C30:G30))=0,1,0)</f>
        <v>0</v>
      </c>
      <c r="G30" s="21">
        <f t="shared" ref="G30:G35" si="7">H30</f>
        <v>0</v>
      </c>
      <c r="H30" s="21">
        <f>IF(F30=0,IF(Feuil1!I30&lt;&gt;"",1,0)+IF(Feuil1!J30&lt;&gt;"",1,0)+IF(Feuil1!K30&lt;&gt;"",1,0)+IF(Feuil1!L30&lt;&gt;"",1,0),0)</f>
        <v>0</v>
      </c>
      <c r="I30" s="22" t="e">
        <f>IF(F30=1,0,(IF(F30&lt;&gt;"",(IF(Feuil1!I30&lt;&gt;"",0.0002,(D30/20))),0)))</f>
        <v>#VALUE!</v>
      </c>
      <c r="M30" s="25"/>
    </row>
    <row r="31" spans="2:13" x14ac:dyDescent="0.3">
      <c r="B31" s="18" t="str">
        <f t="shared" si="6"/>
        <v/>
      </c>
      <c r="C31" s="19"/>
      <c r="D31" s="20" t="str">
        <f>IF(F31=1,"",(IF(COUNTA(Feuil1!I31:L31)&gt;0,((IF(Feuil1!I31&lt;&gt;"",0,0)+IF(Feuil1!J31&lt;&gt;"",6.66,0)+IF(Feuil1!K31&lt;&gt;"",13.33,0)+IF(Feuil1!L31&lt;&gt;"",20,0)+0.00001))/COUNTA(Feuil1!I31:L31),"")))</f>
        <v/>
      </c>
      <c r="E31" s="20"/>
      <c r="F31" s="21">
        <f>IF((COUNTA(Feuil1!C31:G31))=0,1,0)</f>
        <v>0</v>
      </c>
      <c r="G31" s="21">
        <f t="shared" si="7"/>
        <v>0</v>
      </c>
      <c r="H31" s="21">
        <f>IF(F31=0,IF(Feuil1!I31&lt;&gt;"",1,0)+IF(Feuil1!J31&lt;&gt;"",1,0)+IF(Feuil1!K31&lt;&gt;"",1,0)+IF(Feuil1!L31&lt;&gt;"",1,0),0)</f>
        <v>0</v>
      </c>
      <c r="I31" s="22" t="e">
        <f>IF(F31=1,0,(IF(F31&lt;&gt;"",(IF(Feuil1!I31&lt;&gt;"",0.0002,(D31/20))),0)))</f>
        <v>#VALUE!</v>
      </c>
    </row>
    <row r="32" spans="2:13" x14ac:dyDescent="0.3">
      <c r="B32" s="18" t="str">
        <f t="shared" si="6"/>
        <v/>
      </c>
      <c r="C32" s="19"/>
      <c r="D32" s="20" t="str">
        <f>IF(F32=1,"",(IF(COUNTA(Feuil1!I32:L32)&gt;0,((IF(Feuil1!I32&lt;&gt;"",0,0)+IF(Feuil1!J32&lt;&gt;"",6.66,0)+IF(Feuil1!K32&lt;&gt;"",13.33,0)+IF(Feuil1!L32&lt;&gt;"",20,0)+0.00001))/COUNTA(Feuil1!I32:L32),"")))</f>
        <v/>
      </c>
      <c r="E32" s="20"/>
      <c r="F32" s="21">
        <f>IF((COUNTA(Feuil1!C32:G32))=0,1,0)</f>
        <v>0</v>
      </c>
      <c r="G32" s="21">
        <f t="shared" si="7"/>
        <v>0</v>
      </c>
      <c r="H32" s="21">
        <f>IF(F32=0,IF(Feuil1!I32&lt;&gt;"",1,0)+IF(Feuil1!J32&lt;&gt;"",1,0)+IF(Feuil1!K32&lt;&gt;"",1,0)+IF(Feuil1!L32&lt;&gt;"",1,0),0)</f>
        <v>0</v>
      </c>
      <c r="I32" s="22" t="e">
        <f>IF(F32=1,0,(IF(F32&lt;&gt;"",(IF(Feuil1!I32&lt;&gt;"",0.0002,(D32/20))),0)))</f>
        <v>#VALUE!</v>
      </c>
    </row>
    <row r="33" spans="2:13" x14ac:dyDescent="0.3">
      <c r="B33" s="18"/>
      <c r="C33" s="19"/>
      <c r="D33" s="20" t="str">
        <f>IF(F33=1,"",(IF(COUNTA(Feuil1!I33:L33)&gt;0,((IF(Feuil1!I33&lt;&gt;"",0,0)+IF(Feuil1!J33&lt;&gt;"",6.66,0)+IF(Feuil1!K33&lt;&gt;"",13.33,0)+IF(Feuil1!L33&lt;&gt;"",20,0)+0.00001))/COUNTA(Feuil1!I33:L33),"")))</f>
        <v/>
      </c>
      <c r="E33" s="20"/>
      <c r="F33" s="21">
        <f>IF((COUNTA(Feuil1!C33:G33))=0,1,0)</f>
        <v>1</v>
      </c>
      <c r="G33" s="21">
        <f t="shared" si="7"/>
        <v>0</v>
      </c>
      <c r="H33" s="21">
        <f>IF(F33=0,IF(Feuil1!I33&lt;&gt;"",1,0)+IF(Feuil1!J33&lt;&gt;"",1,0)+IF(Feuil1!K33&lt;&gt;"",1,0)+IF(Feuil1!L33&lt;&gt;"",1,0),0)</f>
        <v>0</v>
      </c>
      <c r="I33" s="22">
        <f>IF(F33=1,0,(IF(F33&lt;&gt;"",(IF(Feuil1!I33&lt;&gt;"",0.0002,(D33/20))),0)))</f>
        <v>0</v>
      </c>
    </row>
    <row r="34" spans="2:13" x14ac:dyDescent="0.3">
      <c r="B34" s="18" t="str">
        <f t="shared" si="6"/>
        <v/>
      </c>
      <c r="C34" s="19"/>
      <c r="D34" s="20" t="str">
        <f>IF(F34=1,"",(IF(COUNTA(Feuil1!I34:L34)&gt;0,((IF(Feuil1!I34&lt;&gt;"",0,0)+IF(Feuil1!J34&lt;&gt;"",6.66,0)+IF(Feuil1!K34&lt;&gt;"",13.33,0)+IF(Feuil1!L34&lt;&gt;"",20,0)+0.00001))/COUNTA(Feuil1!I34:L34),"")))</f>
        <v/>
      </c>
      <c r="E34" s="20"/>
      <c r="F34" s="21">
        <f>IF((COUNTA(Feuil1!C34:G34))=0,1,0)</f>
        <v>1</v>
      </c>
      <c r="G34" s="21">
        <f t="shared" si="7"/>
        <v>0</v>
      </c>
      <c r="H34" s="21">
        <f>IF(F34=0,IF(Feuil1!I33&lt;&gt;"",1,0)+IF(Feuil1!J33&lt;&gt;"",1,0)+IF(Feuil1!K33&lt;&gt;"",1,0)+IF(Feuil1!L33&lt;&gt;"",1,0),0)</f>
        <v>0</v>
      </c>
      <c r="I34" s="22">
        <f>IF(F34=1,0,(IF(F34&lt;&gt;"",(IF(Feuil1!I34&lt;&gt;"",0.0002,(D34/20))),0)))</f>
        <v>0</v>
      </c>
    </row>
    <row r="35" spans="2:13" x14ac:dyDescent="0.3">
      <c r="B35" s="18" t="str">
        <f t="shared" si="6"/>
        <v/>
      </c>
      <c r="C35" s="19"/>
      <c r="D35" s="20" t="str">
        <f>IF(F35=1,"",(IF(COUNTA(Feuil1!I35:L35)&gt;0,((IF(Feuil1!I35&lt;&gt;"",0,0)+IF(Feuil1!J35&lt;&gt;"",6.66,0)+IF(Feuil1!K35&lt;&gt;"",13.33,0)+IF(Feuil1!L35&lt;&gt;"",20,0)+0.00001))/COUNTA(Feuil1!I35:L35),"")))</f>
        <v/>
      </c>
      <c r="E35" s="20"/>
      <c r="F35" s="21">
        <f>IF((COUNTA(Feuil1!C35:G35))=0,1,0)</f>
        <v>0</v>
      </c>
      <c r="G35" s="21">
        <f t="shared" si="7"/>
        <v>0</v>
      </c>
      <c r="H35" s="21">
        <f>IF(F35=0,IF(Feuil1!I34&lt;&gt;"",1,0)+IF(Feuil1!J34&lt;&gt;"",1,0)+IF(Feuil1!K34&lt;&gt;"",1,0)+IF(Feuil1!L34&lt;&gt;"",1,0),0)</f>
        <v>0</v>
      </c>
      <c r="I35" s="22" t="e">
        <f>IF(F35=1,0,(IF(F35&lt;&gt;"",(IF(Feuil1!I34&lt;&gt;"",0.0002,(D35/20))),0)))</f>
        <v>#VALUE!</v>
      </c>
    </row>
    <row r="36" spans="2:13" ht="17.25" customHeight="1" x14ac:dyDescent="0.3">
      <c r="B36" s="24" t="s">
        <v>66</v>
      </c>
      <c r="C36" s="74">
        <v>0.15</v>
      </c>
      <c r="D36" s="23" t="str">
        <f>IF(SUM(D37:D43)&lt;&gt;0,(AVERAGE(D37:D43)*C36),"")</f>
        <v/>
      </c>
      <c r="E36" s="14"/>
      <c r="F36" s="21"/>
      <c r="G36" s="16"/>
      <c r="H36" s="16"/>
      <c r="I36" s="17"/>
    </row>
    <row r="37" spans="2:13" x14ac:dyDescent="0.3">
      <c r="B37" s="18" t="str">
        <f>(IF(H37&gt;1,"◄",""))</f>
        <v/>
      </c>
      <c r="C37" s="19"/>
      <c r="D37" s="20" t="str">
        <f>IF(F37=1,"",(IF(COUNTA(Feuil1!I37:L37)&gt;0,((IF(Feuil1!I37&lt;&gt;"",0,0)+IF(Feuil1!J37&lt;&gt;"",6.66,0)+IF(Feuil1!K37&lt;&gt;"",13.33,0)+IF(Feuil1!L37&lt;&gt;"",20,0)+0.00001))/COUNTA(Feuil1!I37:L37),"")))</f>
        <v/>
      </c>
      <c r="E37" s="21"/>
      <c r="F37" s="21">
        <f>IF((COUNTA(Feuil1!C37:G37))=0,1,0)</f>
        <v>0</v>
      </c>
      <c r="G37" s="21">
        <f>H37</f>
        <v>0</v>
      </c>
      <c r="H37" s="21">
        <f>IF(F37=0,(IF(Feuil1!I37&lt;&gt;"",1,0)+IF(Feuil1!J37&lt;&gt;"",1,0)+IF(Feuil1!K37&lt;&gt;"",1,0)+IF(Feuil1!L37&lt;&gt;"",1,0)),0)</f>
        <v>0</v>
      </c>
      <c r="I37" s="22" t="e">
        <f>IF(F37=1,0,(IF(F37&lt;&gt;"",(IF(Feuil1!I37&lt;&gt;"",0.0002,(D37/20))),0)))</f>
        <v>#VALUE!</v>
      </c>
    </row>
    <row r="38" spans="2:13" x14ac:dyDescent="0.3">
      <c r="B38" s="18" t="str">
        <f t="shared" ref="B38:B40" si="8">(IF(H38&gt;1,"◄",""))</f>
        <v/>
      </c>
      <c r="C38" s="19"/>
      <c r="D38" s="20" t="str">
        <f>IF(F38=1,"",(IF(COUNTA(Feuil1!I38:L38)&gt;0,((IF(Feuil1!I38&lt;&gt;"",0,0)+IF(Feuil1!J38&lt;&gt;"",6.66,0)+IF(Feuil1!K38&lt;&gt;"",13.33,0)+IF(Feuil1!L38&lt;&gt;"",20,0)+0.00001))/COUNTA(Feuil1!I38:L38),"")))</f>
        <v/>
      </c>
      <c r="E38" s="20"/>
      <c r="F38" s="21">
        <f>IF((COUNTA(Feuil1!C38:G38))=0,1,0)</f>
        <v>0</v>
      </c>
      <c r="G38" s="21">
        <f t="shared" ref="G38:G41" si="9">H38</f>
        <v>0</v>
      </c>
      <c r="H38" s="21">
        <f>IF(F38=0,IF(Feuil1!I38&lt;&gt;"",1,0)+IF(Feuil1!J38&lt;&gt;"",1,0)+IF(Feuil1!K38&lt;&gt;"",1,0)+IF(Feuil1!L38&lt;&gt;"",1,0),0)</f>
        <v>0</v>
      </c>
      <c r="I38" s="22" t="e">
        <f>IF(F38=1,0,(IF(F38&lt;&gt;"",(IF(Feuil1!I38&lt;&gt;"",0.0002,(D38/20))),0)))</f>
        <v>#VALUE!</v>
      </c>
      <c r="M38" s="25"/>
    </row>
    <row r="39" spans="2:13" x14ac:dyDescent="0.3">
      <c r="B39" s="18" t="str">
        <f t="shared" si="8"/>
        <v/>
      </c>
      <c r="C39" s="19"/>
      <c r="D39" s="20" t="str">
        <f>IF(F39=1,"",(IF(COUNTA(Feuil1!I39:L39)&gt;0,((IF(Feuil1!I39&lt;&gt;"",0,0)+IF(Feuil1!J39&lt;&gt;"",6.66,0)+IF(Feuil1!K39&lt;&gt;"",13.33,0)+IF(Feuil1!L39&lt;&gt;"",20,0)+0.00001))/COUNTA(Feuil1!I39:L39),"")))</f>
        <v/>
      </c>
      <c r="E39" s="20"/>
      <c r="F39" s="21">
        <f>IF((COUNTA(Feuil1!C39:G39))=0,1,0)</f>
        <v>0</v>
      </c>
      <c r="G39" s="21">
        <f t="shared" si="9"/>
        <v>0</v>
      </c>
      <c r="H39" s="21">
        <f>IF(F39=0,IF(Feuil1!I39&lt;&gt;"",1,0)+IF(Feuil1!J39&lt;&gt;"",1,0)+IF(Feuil1!K39&lt;&gt;"",1,0)+IF(Feuil1!L39&lt;&gt;"",1,0),0)</f>
        <v>0</v>
      </c>
      <c r="I39" s="22" t="e">
        <f>IF(F39=1,0,(IF(F39&lt;&gt;"",(IF(Feuil1!I39&lt;&gt;"",0.0002,(D39/20))),0)))</f>
        <v>#VALUE!</v>
      </c>
    </row>
    <row r="40" spans="2:13" x14ac:dyDescent="0.3">
      <c r="B40" s="18" t="str">
        <f t="shared" si="8"/>
        <v/>
      </c>
      <c r="C40" s="19"/>
      <c r="D40" s="20" t="str">
        <f>IF(F40=1,"",(IF(COUNTA(Feuil1!I40:L40)&gt;0,((IF(Feuil1!I40&lt;&gt;"",0,0)+IF(Feuil1!J40&lt;&gt;"",6.66,0)+IF(Feuil1!K40&lt;&gt;"",13.33,0)+IF(Feuil1!L40&lt;&gt;"",20,0)+0.00001))/COUNTA(Feuil1!I40:L40),"")))</f>
        <v/>
      </c>
      <c r="E40" s="20"/>
      <c r="F40" s="21">
        <f>IF((COUNTA(Feuil1!C40:G40))=0,1,0)</f>
        <v>1</v>
      </c>
      <c r="G40" s="21">
        <f t="shared" si="9"/>
        <v>0</v>
      </c>
      <c r="H40" s="21">
        <f>IF(F40=0,IF(Feuil1!I40&lt;&gt;"",1,0)+IF(Feuil1!J40&lt;&gt;"",1,0)+IF(Feuil1!K40&lt;&gt;"",1,0)+IF(Feuil1!L40&lt;&gt;"",1,0),0)</f>
        <v>0</v>
      </c>
      <c r="I40" s="22">
        <f>IF(F40=1,0,(IF(F40&lt;&gt;"",(IF(Feuil1!I40&lt;&gt;"",0.0002,(D40/20))),0)))</f>
        <v>0</v>
      </c>
    </row>
    <row r="41" spans="2:13" x14ac:dyDescent="0.3">
      <c r="B41" s="18"/>
      <c r="C41" s="19"/>
      <c r="D41" s="20" t="str">
        <f>IF(F41=1,"",(IF(COUNTA(Feuil1!I41:L41)&gt;0,((IF(Feuil1!I41&lt;&gt;"",0,0)+IF(Feuil1!J41&lt;&gt;"",6.66,0)+IF(Feuil1!K41&lt;&gt;"",13.33,0)+IF(Feuil1!L41&lt;&gt;"",20,0)+0.00001))/COUNTA(Feuil1!I41:L41),"")))</f>
        <v/>
      </c>
      <c r="E41" s="20"/>
      <c r="F41" s="21">
        <f>IF((COUNTA(Feuil1!C41:G41))=0,1,0)</f>
        <v>0</v>
      </c>
      <c r="G41" s="21">
        <f t="shared" si="9"/>
        <v>0</v>
      </c>
      <c r="H41" s="21">
        <f>IF(F41=0,IF(Feuil1!I41&lt;&gt;"",1,0)+IF(Feuil1!J41&lt;&gt;"",1,0)+IF(Feuil1!K41&lt;&gt;"",1,0)+IF(Feuil1!L41&lt;&gt;"",1,0),0)</f>
        <v>0</v>
      </c>
      <c r="I41" s="22" t="e">
        <f>IF(F41=1,0,(IF(F41&lt;&gt;"",(IF(Feuil1!I41&lt;&gt;"",0.0002,(D41/20))),0)))</f>
        <v>#VALUE!</v>
      </c>
    </row>
    <row r="42" spans="2:13" x14ac:dyDescent="0.3">
      <c r="B42" s="18" t="str">
        <f t="shared" ref="B42:B43" si="10">(IF(H42&gt;1,"◄",""))</f>
        <v/>
      </c>
      <c r="C42" s="19"/>
      <c r="D42" s="20" t="str">
        <f>IF(F42=1,"",(IF(COUNTA(Feuil1!I42:L42)&gt;0,((IF(Feuil1!I42&lt;&gt;"",0,0)+IF(Feuil1!J42&lt;&gt;"",6.66,0)+IF(Feuil1!K42&lt;&gt;"",13.33,0)+IF(Feuil1!L42&lt;&gt;"",20,0)+0.00001))/COUNTA(Feuil1!I42:L42),"")))</f>
        <v/>
      </c>
      <c r="E42" s="20"/>
      <c r="F42" s="21">
        <f>IF((COUNTA(Feuil1!C42:G42))=0,1,0)</f>
        <v>1</v>
      </c>
      <c r="G42" s="21">
        <f t="shared" ref="G42:G43" si="11">H42</f>
        <v>0</v>
      </c>
      <c r="H42" s="21">
        <f>IF(F42=0,IF(Feuil1!I41&lt;&gt;"",1,0)+IF(Feuil1!J41&lt;&gt;"",1,0)+IF(Feuil1!K41&lt;&gt;"",1,0)+IF(Feuil1!L41&lt;&gt;"",1,0),0)</f>
        <v>0</v>
      </c>
      <c r="I42" s="22">
        <f>IF(F42=1,0,(IF(F42&lt;&gt;"",(IF(Feuil1!I41&lt;&gt;"",0.0002,(D42/20))),0)))</f>
        <v>0</v>
      </c>
    </row>
    <row r="43" spans="2:13" x14ac:dyDescent="0.3">
      <c r="B43" s="18" t="str">
        <f t="shared" si="10"/>
        <v/>
      </c>
      <c r="C43" s="19"/>
      <c r="D43" s="20" t="str">
        <f>IF(F43=1,"",(IF(COUNTA(Feuil1!I43:L43)&gt;0,((IF(Feuil1!I43&lt;&gt;"",0,0)+IF(Feuil1!J43&lt;&gt;"",6.66,0)+IF(Feuil1!K43&lt;&gt;"",13.33,0)+IF(Feuil1!L43&lt;&gt;"",20,0)+0.00001))/COUNTA(Feuil1!I43:L43),"")))</f>
        <v/>
      </c>
      <c r="E43" s="20"/>
      <c r="F43" s="21">
        <f>IF((COUNTA(Feuil1!C43:G43))=0,1,0)</f>
        <v>1</v>
      </c>
      <c r="G43" s="21">
        <f t="shared" si="11"/>
        <v>0</v>
      </c>
      <c r="H43" s="21">
        <f>IF(F43=0,IF(Feuil1!I42&lt;&gt;"",1,0)+IF(Feuil1!J42&lt;&gt;"",1,0)+IF(Feuil1!K42&lt;&gt;"",1,0)+IF(Feuil1!L42&lt;&gt;"",1,0),0)</f>
        <v>0</v>
      </c>
      <c r="I43" s="22">
        <f>IF(F43=1,0,(IF(F43&lt;&gt;"",(IF(Feuil1!I42&lt;&gt;"",0.0002,(D43/20))),0)))</f>
        <v>0</v>
      </c>
    </row>
    <row r="44" spans="2:13" ht="17.25" customHeight="1" x14ac:dyDescent="0.3">
      <c r="B44" s="24" t="s">
        <v>67</v>
      </c>
      <c r="C44" s="74">
        <v>0.05</v>
      </c>
      <c r="D44" s="23" t="str">
        <f>IF(SUM(D45:D52)&lt;&gt;0,(AVERAGE(D45:D52)*C44),"")</f>
        <v/>
      </c>
      <c r="E44" s="14"/>
      <c r="F44" s="21"/>
      <c r="G44" s="16"/>
      <c r="H44" s="16"/>
      <c r="I44" s="17"/>
    </row>
    <row r="45" spans="2:13" x14ac:dyDescent="0.3">
      <c r="B45" s="18" t="str">
        <f>(IF(H45&gt;1,"◄",""))</f>
        <v/>
      </c>
      <c r="C45" s="19"/>
      <c r="D45" s="20" t="str">
        <f>IF(F45=1,"",(IF(COUNTA(Feuil1!I45:L45)&gt;0,((IF(Feuil1!I45&lt;&gt;"",0,0)+IF(Feuil1!J45&lt;&gt;"",6.66,0)+IF(Feuil1!K45&lt;&gt;"",13.33,0)+IF(Feuil1!L45&lt;&gt;"",20,0)+0.00001))/COUNTA(Feuil1!I45:L45),"")))</f>
        <v/>
      </c>
      <c r="E45" s="21"/>
      <c r="F45" s="21">
        <f>IF((COUNTA(Feuil1!C45:G45))=0,1,0)</f>
        <v>0</v>
      </c>
      <c r="G45" s="21">
        <f>H45</f>
        <v>0</v>
      </c>
      <c r="H45" s="21">
        <f>IF(F45=0,(IF(Feuil1!I45&lt;&gt;"",1,0)+IF(Feuil1!J45&lt;&gt;"",1,0)+IF(Feuil1!K45&lt;&gt;"",1,0)+IF(Feuil1!L45&lt;&gt;"",1,0)),0)</f>
        <v>0</v>
      </c>
      <c r="I45" s="22" t="e">
        <f>IF(F45=1,0,(IF(F45&lt;&gt;"",(IF(Feuil1!I45&lt;&gt;"",0.0002,(D45/20))),0)))</f>
        <v>#VALUE!</v>
      </c>
    </row>
    <row r="46" spans="2:13" x14ac:dyDescent="0.3">
      <c r="B46" s="18" t="str">
        <f t="shared" ref="B46:B48" si="12">(IF(H46&gt;1,"◄",""))</f>
        <v/>
      </c>
      <c r="C46" s="19"/>
      <c r="D46" s="20" t="str">
        <f>IF(F46=1,"",(IF(COUNTA(Feuil1!I46:L46)&gt;0,((IF(Feuil1!I46&lt;&gt;"",0,0)+IF(Feuil1!J46&lt;&gt;"",6.66,0)+IF(Feuil1!K46&lt;&gt;"",13.33,0)+IF(Feuil1!L46&lt;&gt;"",20,0)+0.00001))/COUNTA(Feuil1!I46:L46),"")))</f>
        <v/>
      </c>
      <c r="E46" s="20"/>
      <c r="F46" s="21">
        <f>IF((COUNTA(Feuil1!C46:G46))=0,1,0)</f>
        <v>0</v>
      </c>
      <c r="G46" s="21">
        <f t="shared" ref="G46:G50" si="13">H46</f>
        <v>0</v>
      </c>
      <c r="H46" s="21">
        <f>IF(F46=0,(IF(Feuil1!I46&lt;&gt;"",1,0)+IF(Feuil1!J46&lt;&gt;"",1,0)+IF(Feuil1!K46&lt;&gt;"",1,0)+IF(Feuil1!L46&lt;&gt;"",1,0)),0)</f>
        <v>0</v>
      </c>
      <c r="I46" s="22" t="e">
        <f>IF(F46=1,0,(IF(F46&lt;&gt;"",(IF(Feuil1!I46&lt;&gt;"",0.0002,(D46/20))),0)))</f>
        <v>#VALUE!</v>
      </c>
      <c r="M46" s="25"/>
    </row>
    <row r="47" spans="2:13" x14ac:dyDescent="0.3">
      <c r="B47" s="18" t="str">
        <f t="shared" si="12"/>
        <v/>
      </c>
      <c r="C47" s="19"/>
      <c r="D47" s="20" t="str">
        <f>IF(F47=1,"",(IF(COUNTA(Feuil1!I47:L47)&gt;0,((IF(Feuil1!I47&lt;&gt;"",0,0)+IF(Feuil1!J47&lt;&gt;"",6.66,0)+IF(Feuil1!K47&lt;&gt;"",13.33,0)+IF(Feuil1!L47&lt;&gt;"",20,0)+0.00001))/COUNTA(Feuil1!I47:L47),"")))</f>
        <v/>
      </c>
      <c r="E47" s="20"/>
      <c r="F47" s="21">
        <f>IF((COUNTA(Feuil1!C47:G47))=0,1,0)</f>
        <v>0</v>
      </c>
      <c r="G47" s="21">
        <f t="shared" si="13"/>
        <v>0</v>
      </c>
      <c r="H47" s="21">
        <f>IF(F47=0,(IF(Feuil1!I47&lt;&gt;"",1,0)+IF(Feuil1!J47&lt;&gt;"",1,0)+IF(Feuil1!K47&lt;&gt;"",1,0)+IF(Feuil1!L47&lt;&gt;"",1,0)),0)</f>
        <v>0</v>
      </c>
      <c r="I47" s="22" t="e">
        <f>IF(F47=1,0,(IF(F47&lt;&gt;"",(IF(Feuil1!I47&lt;&gt;"",0.0002,(D47/20))),0)))</f>
        <v>#VALUE!</v>
      </c>
    </row>
    <row r="48" spans="2:13" x14ac:dyDescent="0.3">
      <c r="B48" s="18" t="str">
        <f t="shared" si="12"/>
        <v/>
      </c>
      <c r="C48" s="19"/>
      <c r="D48" s="20" t="str">
        <f>IF(F48=1,"",(IF(COUNTA(Feuil1!I48:L48)&gt;0,((IF(Feuil1!I48&lt;&gt;"",0,0)+IF(Feuil1!J48&lt;&gt;"",6.66,0)+IF(Feuil1!K48&lt;&gt;"",13.33,0)+IF(Feuil1!L48&lt;&gt;"",20,0)+0.00001))/COUNTA(Feuil1!I48:L48),"")))</f>
        <v/>
      </c>
      <c r="E48" s="20"/>
      <c r="F48" s="21">
        <f>IF((COUNTA(Feuil1!C48:G48))=0,1,0)</f>
        <v>1</v>
      </c>
      <c r="G48" s="21">
        <f t="shared" si="13"/>
        <v>0</v>
      </c>
      <c r="H48" s="21">
        <f>IF(F48=0,(IF(Feuil1!I48&lt;&gt;"",1,0)+IF(Feuil1!J48&lt;&gt;"",1,0)+IF(Feuil1!K48&lt;&gt;"",1,0)+IF(Feuil1!L48&lt;&gt;"",1,0)),0)</f>
        <v>0</v>
      </c>
      <c r="I48" s="22">
        <f>IF(F48=1,0,(IF(F48&lt;&gt;"",(IF(Feuil1!I48&lt;&gt;"",0.0002,(D48/20))),0)))</f>
        <v>0</v>
      </c>
    </row>
    <row r="49" spans="2:9" x14ac:dyDescent="0.3">
      <c r="B49" s="18"/>
      <c r="C49" s="19"/>
      <c r="D49" s="20" t="str">
        <f>IF(F49=1,"",(IF(COUNTA(Feuil1!I49:L49)&gt;0,((IF(Feuil1!I49&lt;&gt;"",0,0)+IF(Feuil1!J49&lt;&gt;"",6.66,0)+IF(Feuil1!K49&lt;&gt;"",13.33,0)+IF(Feuil1!L49&lt;&gt;"",20,0)+0.00001))/COUNTA(Feuil1!I49:L49),"")))</f>
        <v/>
      </c>
      <c r="E49" s="20"/>
      <c r="F49" s="21">
        <f>IF((COUNTA(Feuil1!C49:G49))=0,1,0)</f>
        <v>1</v>
      </c>
      <c r="G49" s="21">
        <f t="shared" si="13"/>
        <v>0</v>
      </c>
      <c r="H49" s="21">
        <f>IF(F49=0,(IF(Feuil1!I49&lt;&gt;"",1,0)+IF(Feuil1!J49&lt;&gt;"",1,0)+IF(Feuil1!K49&lt;&gt;"",1,0)+IF(Feuil1!L49&lt;&gt;"",1,0)),0)</f>
        <v>0</v>
      </c>
      <c r="I49" s="22">
        <f>IF(F49=1,0,(IF(F49&lt;&gt;"",(IF(Feuil1!I49&lt;&gt;"",0.0002,(D49/20))),0)))</f>
        <v>0</v>
      </c>
    </row>
    <row r="50" spans="2:9" x14ac:dyDescent="0.3">
      <c r="B50" s="18"/>
      <c r="C50" s="19"/>
      <c r="D50" s="20" t="str">
        <f>IF(F50=1,"",(IF(COUNTA(Feuil1!I50:L50)&gt;0,((IF(Feuil1!I50&lt;&gt;"",0,0)+IF(Feuil1!J50&lt;&gt;"",6.66,0)+IF(Feuil1!K50&lt;&gt;"",13.33,0)+IF(Feuil1!L50&lt;&gt;"",20,0)+0.00001))/COUNTA(Feuil1!I50:L50),"")))</f>
        <v/>
      </c>
      <c r="E50" s="20"/>
      <c r="F50" s="21">
        <f>IF((COUNTA(Feuil1!C50:G50))=0,1,0)</f>
        <v>1</v>
      </c>
      <c r="G50" s="21">
        <f t="shared" si="13"/>
        <v>0</v>
      </c>
      <c r="H50" s="21">
        <f>IF(F50=0,(IF(Feuil1!I50&lt;&gt;"",1,0)+IF(Feuil1!J50&lt;&gt;"",1,0)+IF(Feuil1!K50&lt;&gt;"",1,0)+IF(Feuil1!L50&lt;&gt;"",1,0)),0)</f>
        <v>0</v>
      </c>
      <c r="I50" s="22">
        <f>IF(F50=1,0,(IF(F50&lt;&gt;"",(IF(Feuil1!I50&lt;&gt;"",0.0002,(D50/20))),0)))</f>
        <v>0</v>
      </c>
    </row>
    <row r="51" spans="2:9" x14ac:dyDescent="0.3">
      <c r="B51" s="18" t="str">
        <f t="shared" ref="B51:B52" si="14">(IF(H51&gt;1,"◄",""))</f>
        <v/>
      </c>
      <c r="C51" s="19"/>
      <c r="D51" s="20" t="str">
        <f>IF(F51=1,"",(IF(COUNTA(Feuil1!I51:L51)&gt;0,((IF(Feuil1!I51&lt;&gt;"",0,0)+IF(Feuil1!J51&lt;&gt;"",6.66,0)+IF(Feuil1!K51&lt;&gt;"",13.33,0)+IF(Feuil1!L51&lt;&gt;"",20,0)+0.00001))/COUNTA(Feuil1!I51:L51),"")))</f>
        <v/>
      </c>
      <c r="E51" s="20"/>
      <c r="F51" s="21">
        <f>IF((COUNTA(Feuil1!C51:G51))=0,1,0)</f>
        <v>1</v>
      </c>
      <c r="G51" s="21">
        <f t="shared" ref="G51:G52" si="15">H51</f>
        <v>0</v>
      </c>
      <c r="H51" s="21">
        <f>IF(F51=0,(IF(Feuil1!I51&lt;&gt;"",1,0)+IF(Feuil1!J51&lt;&gt;"",1,0)+IF(Feuil1!K51&lt;&gt;"",1,0)+IF(Feuil1!L51&lt;&gt;"",1,0)),0)</f>
        <v>0</v>
      </c>
      <c r="I51" s="22">
        <f>IF(F51=1,0,(IF(F51&lt;&gt;"",(IF(Feuil1!I51&lt;&gt;"",0.0002,(D51/20))),0)))</f>
        <v>0</v>
      </c>
    </row>
    <row r="52" spans="2:9" x14ac:dyDescent="0.3">
      <c r="B52" s="18" t="str">
        <f t="shared" si="14"/>
        <v/>
      </c>
      <c r="C52" s="19"/>
      <c r="D52" s="20" t="str">
        <f>IF(F52=1,"",(IF(COUNTA(Feuil1!I52:L52)&gt;0,((IF(Feuil1!I52&lt;&gt;"",0,0)+IF(Feuil1!J52&lt;&gt;"",6.66,0)+IF(Feuil1!K52&lt;&gt;"",13.33,0)+IF(Feuil1!L52&lt;&gt;"",20,0)+0.00001))/COUNTA(Feuil1!I52:L52),"")))</f>
        <v/>
      </c>
      <c r="E52" s="20"/>
      <c r="F52" s="21">
        <f>IF((COUNTA(Feuil1!C52:G52))=0,1,0)</f>
        <v>1</v>
      </c>
      <c r="G52" s="21">
        <f t="shared" si="15"/>
        <v>0</v>
      </c>
      <c r="H52" s="21">
        <f>IF(F52=0,(IF(Feuil1!I52&lt;&gt;"",1,0)+IF(Feuil1!J52&lt;&gt;"",1,0)+IF(Feuil1!K52&lt;&gt;"",1,0)+IF(Feuil1!L52&lt;&gt;"",1,0)),0)</f>
        <v>0</v>
      </c>
      <c r="I52" s="22">
        <f>IF(F52=1,0,(IF(F52&lt;&gt;"",(IF(Feuil1!I52&lt;&gt;"",0.0002,(D52/20))),0)))</f>
        <v>0</v>
      </c>
    </row>
  </sheetData>
  <mergeCells count="8">
    <mergeCell ref="J1:J2"/>
    <mergeCell ref="I1:I2"/>
    <mergeCell ref="C1:C2"/>
    <mergeCell ref="D1:D2"/>
    <mergeCell ref="E1:E2"/>
    <mergeCell ref="F1:F2"/>
    <mergeCell ref="G1:G2"/>
    <mergeCell ref="H1:H2"/>
  </mergeCells>
  <conditionalFormatting sqref="H5:H14 F5:F52">
    <cfRule type="cellIs" dxfId="41" priority="59" operator="greaterThan">
      <formula>1</formula>
    </cfRule>
  </conditionalFormatting>
  <conditionalFormatting sqref="C3:C4">
    <cfRule type="cellIs" dxfId="40" priority="56" operator="between">
      <formula>101%</formula>
      <formula>500%</formula>
    </cfRule>
    <cfRule type="cellIs" dxfId="39" priority="57" operator="between">
      <formula>0%</formula>
      <formula>99%</formula>
    </cfRule>
    <cfRule type="cellIs" dxfId="38" priority="58" operator="equal">
      <formula>1</formula>
    </cfRule>
  </conditionalFormatting>
  <conditionalFormatting sqref="H5:H14 F5:F52">
    <cfRule type="cellIs" dxfId="37" priority="55" operator="greaterThan">
      <formula>1</formula>
    </cfRule>
  </conditionalFormatting>
  <conditionalFormatting sqref="E5">
    <cfRule type="cellIs" dxfId="36" priority="54" operator="greaterThan">
      <formula>1</formula>
    </cfRule>
  </conditionalFormatting>
  <conditionalFormatting sqref="E5">
    <cfRule type="cellIs" dxfId="35" priority="53" operator="greaterThan">
      <formula>1</formula>
    </cfRule>
  </conditionalFormatting>
  <conditionalFormatting sqref="H23:H27">
    <cfRule type="cellIs" dxfId="34" priority="52" operator="greaterThan">
      <formula>1</formula>
    </cfRule>
  </conditionalFormatting>
  <conditionalFormatting sqref="C22">
    <cfRule type="cellIs" dxfId="33" priority="49" operator="between">
      <formula>101%</formula>
      <formula>500%</formula>
    </cfRule>
    <cfRule type="cellIs" dxfId="32" priority="50" operator="between">
      <formula>0%</formula>
      <formula>99%</formula>
    </cfRule>
    <cfRule type="cellIs" dxfId="31" priority="51" operator="equal">
      <formula>1</formula>
    </cfRule>
  </conditionalFormatting>
  <conditionalFormatting sqref="H23:H27">
    <cfRule type="cellIs" dxfId="30" priority="48" operator="greaterThan">
      <formula>1</formula>
    </cfRule>
  </conditionalFormatting>
  <conditionalFormatting sqref="E23">
    <cfRule type="cellIs" dxfId="29" priority="47" operator="greaterThan">
      <formula>1</formula>
    </cfRule>
  </conditionalFormatting>
  <conditionalFormatting sqref="E23">
    <cfRule type="cellIs" dxfId="28" priority="46" operator="greaterThan">
      <formula>1</formula>
    </cfRule>
  </conditionalFormatting>
  <conditionalFormatting sqref="H16:H21">
    <cfRule type="cellIs" dxfId="27" priority="45" operator="greaterThan">
      <formula>1</formula>
    </cfRule>
  </conditionalFormatting>
  <conditionalFormatting sqref="C15">
    <cfRule type="cellIs" dxfId="26" priority="42" operator="between">
      <formula>101%</formula>
      <formula>500%</formula>
    </cfRule>
    <cfRule type="cellIs" dxfId="25" priority="43" operator="between">
      <formula>0%</formula>
      <formula>99%</formula>
    </cfRule>
    <cfRule type="cellIs" dxfId="24" priority="44" operator="equal">
      <formula>1</formula>
    </cfRule>
  </conditionalFormatting>
  <conditionalFormatting sqref="H16:H21">
    <cfRule type="cellIs" dxfId="23" priority="41" operator="greaterThan">
      <formula>1</formula>
    </cfRule>
  </conditionalFormatting>
  <conditionalFormatting sqref="E16">
    <cfRule type="cellIs" dxfId="22" priority="40" operator="greaterThan">
      <formula>1</formula>
    </cfRule>
  </conditionalFormatting>
  <conditionalFormatting sqref="E16">
    <cfRule type="cellIs" dxfId="21" priority="39" operator="greaterThan">
      <formula>1</formula>
    </cfRule>
  </conditionalFormatting>
  <conditionalFormatting sqref="E45">
    <cfRule type="cellIs" dxfId="20" priority="11" operator="greaterThan">
      <formula>1</formula>
    </cfRule>
  </conditionalFormatting>
  <conditionalFormatting sqref="H29:H35">
    <cfRule type="cellIs" dxfId="19" priority="38" operator="greaterThan">
      <formula>1</formula>
    </cfRule>
  </conditionalFormatting>
  <conditionalFormatting sqref="C28">
    <cfRule type="cellIs" dxfId="18" priority="35" operator="between">
      <formula>101%</formula>
      <formula>500%</formula>
    </cfRule>
    <cfRule type="cellIs" dxfId="17" priority="36" operator="between">
      <formula>0%</formula>
      <formula>99%</formula>
    </cfRule>
    <cfRule type="cellIs" dxfId="16" priority="37" operator="equal">
      <formula>1</formula>
    </cfRule>
  </conditionalFormatting>
  <conditionalFormatting sqref="H29:H35">
    <cfRule type="cellIs" dxfId="15" priority="34" operator="greaterThan">
      <formula>1</formula>
    </cfRule>
  </conditionalFormatting>
  <conditionalFormatting sqref="E29">
    <cfRule type="cellIs" dxfId="14" priority="33" operator="greaterThan">
      <formula>1</formula>
    </cfRule>
  </conditionalFormatting>
  <conditionalFormatting sqref="E29">
    <cfRule type="cellIs" dxfId="13" priority="32" operator="greaterThan">
      <formula>1</formula>
    </cfRule>
  </conditionalFormatting>
  <conditionalFormatting sqref="H45:H52">
    <cfRule type="cellIs" dxfId="12" priority="17" operator="greaterThan">
      <formula>1</formula>
    </cfRule>
  </conditionalFormatting>
  <conditionalFormatting sqref="C44">
    <cfRule type="cellIs" dxfId="11" priority="14" operator="between">
      <formula>101%</formula>
      <formula>500%</formula>
    </cfRule>
    <cfRule type="cellIs" dxfId="10" priority="15" operator="between">
      <formula>0%</formula>
      <formula>99%</formula>
    </cfRule>
    <cfRule type="cellIs" dxfId="9" priority="16" operator="equal">
      <formula>1</formula>
    </cfRule>
  </conditionalFormatting>
  <conditionalFormatting sqref="H45:H52">
    <cfRule type="cellIs" dxfId="8" priority="13" operator="greaterThan">
      <formula>1</formula>
    </cfRule>
  </conditionalFormatting>
  <conditionalFormatting sqref="E45">
    <cfRule type="cellIs" dxfId="7" priority="12" operator="greaterThan">
      <formula>1</formula>
    </cfRule>
  </conditionalFormatting>
  <conditionalFormatting sqref="H37:H43">
    <cfRule type="cellIs" dxfId="6" priority="24" operator="greaterThan">
      <formula>1</formula>
    </cfRule>
  </conditionalFormatting>
  <conditionalFormatting sqref="C36">
    <cfRule type="cellIs" dxfId="5" priority="21" operator="between">
      <formula>101%</formula>
      <formula>500%</formula>
    </cfRule>
    <cfRule type="cellIs" dxfId="4" priority="22" operator="between">
      <formula>0%</formula>
      <formula>99%</formula>
    </cfRule>
    <cfRule type="cellIs" dxfId="3" priority="23" operator="equal">
      <formula>1</formula>
    </cfRule>
  </conditionalFormatting>
  <conditionalFormatting sqref="H37:H43">
    <cfRule type="cellIs" dxfId="2" priority="20" operator="greaterThan">
      <formula>1</formula>
    </cfRule>
  </conditionalFormatting>
  <conditionalFormatting sqref="E37">
    <cfRule type="cellIs" dxfId="1" priority="19" operator="greaterThan">
      <formula>1</formula>
    </cfRule>
  </conditionalFormatting>
  <conditionalFormatting sqref="E37">
    <cfRule type="cellIs" dxfId="0" priority="18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Renaud Dubois</dc:creator>
  <cp:lastModifiedBy>christian emptaz</cp:lastModifiedBy>
  <cp:lastPrinted>2022-01-13T12:23:17Z</cp:lastPrinted>
  <dcterms:created xsi:type="dcterms:W3CDTF">2017-05-18T19:20:14Z</dcterms:created>
  <dcterms:modified xsi:type="dcterms:W3CDTF">2022-01-23T22:03:40Z</dcterms:modified>
</cp:coreProperties>
</file>